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685" windowHeight="13005" activeTab="0"/>
  </bookViews>
  <sheets>
    <sheet name="IndividualEvents" sheetId="1" r:id="rId1"/>
    <sheet name="NanduEvents" sheetId="2" r:id="rId2"/>
    <sheet name="TeamSet" sheetId="3" r:id="rId3"/>
    <sheet name="All-Around" sheetId="4" r:id="rId4"/>
    <sheet name="TeamPlace" sheetId="5" r:id="rId5"/>
    <sheet name="TeamChampion" sheetId="6" r:id="rId6"/>
  </sheets>
  <definedNames/>
  <calcPr fullCalcOnLoad="1"/>
</workbook>
</file>

<file path=xl/sharedStrings.xml><?xml version="1.0" encoding="utf-8"?>
<sst xmlns="http://schemas.openxmlformats.org/spreadsheetml/2006/main" count="2717" uniqueCount="341">
  <si>
    <t>Broadsword, Female, Beginner</t>
  </si>
  <si>
    <t>Individual</t>
  </si>
  <si>
    <t>Team</t>
  </si>
  <si>
    <t>Order</t>
  </si>
  <si>
    <t>#</t>
  </si>
  <si>
    <t>Last</t>
  </si>
  <si>
    <t>First</t>
  </si>
  <si>
    <t>All-Around</t>
  </si>
  <si>
    <t>School</t>
  </si>
  <si>
    <t>Level</t>
  </si>
  <si>
    <t>Time</t>
  </si>
  <si>
    <t>Judge1</t>
  </si>
  <si>
    <t>Judge2</t>
  </si>
  <si>
    <t>Judge3</t>
  </si>
  <si>
    <t>Judge4</t>
  </si>
  <si>
    <t>Judge5</t>
  </si>
  <si>
    <t>Deduction</t>
  </si>
  <si>
    <t>Deduction Reason</t>
  </si>
  <si>
    <t>Score</t>
  </si>
  <si>
    <t>Tiebreak</t>
  </si>
  <si>
    <t>Jessica</t>
  </si>
  <si>
    <t>A</t>
  </si>
  <si>
    <t>BEG</t>
  </si>
  <si>
    <t>Broadsword, Female, Int&amp;Adv</t>
  </si>
  <si>
    <t>Tran</t>
  </si>
  <si>
    <t>UCSD</t>
  </si>
  <si>
    <t>ADV</t>
  </si>
  <si>
    <t>Kim</t>
  </si>
  <si>
    <t>Berkeley</t>
  </si>
  <si>
    <t>Liu</t>
  </si>
  <si>
    <t>Stephanie</t>
  </si>
  <si>
    <t>Stanford</t>
  </si>
  <si>
    <t>INT</t>
  </si>
  <si>
    <t>Justin</t>
  </si>
  <si>
    <t>Freund</t>
  </si>
  <si>
    <t>Adam</t>
  </si>
  <si>
    <t>Choi</t>
  </si>
  <si>
    <t>Matthew</t>
  </si>
  <si>
    <t>B</t>
  </si>
  <si>
    <t>Yau</t>
  </si>
  <si>
    <t>Vincent</t>
  </si>
  <si>
    <t>Danny</t>
  </si>
  <si>
    <t>Ng</t>
  </si>
  <si>
    <t>David</t>
  </si>
  <si>
    <t>Oregon</t>
  </si>
  <si>
    <t>Christopher</t>
  </si>
  <si>
    <t>Chen</t>
  </si>
  <si>
    <t>UC Irvine</t>
  </si>
  <si>
    <t>Lee</t>
  </si>
  <si>
    <t>Maryland</t>
  </si>
  <si>
    <t>De Anza</t>
  </si>
  <si>
    <t>Nguyen</t>
  </si>
  <si>
    <t>Eric</t>
  </si>
  <si>
    <t>UC Davis</t>
  </si>
  <si>
    <t>Alexander</t>
  </si>
  <si>
    <t>Changquan, Female, Beginner</t>
  </si>
  <si>
    <t>C</t>
  </si>
  <si>
    <t>Pan</t>
  </si>
  <si>
    <t>Joyce</t>
  </si>
  <si>
    <t>Sarah</t>
  </si>
  <si>
    <t>Susan</t>
  </si>
  <si>
    <t>Changquan, Female, Intermediate</t>
  </si>
  <si>
    <t>Wang</t>
  </si>
  <si>
    <t>Lam</t>
  </si>
  <si>
    <t>Chu</t>
  </si>
  <si>
    <t>Lau</t>
  </si>
  <si>
    <t>Changquan, Female, Advanced</t>
  </si>
  <si>
    <t>Hatley</t>
  </si>
  <si>
    <t>Brenda</t>
  </si>
  <si>
    <t>Changquan, Male, Beginner</t>
  </si>
  <si>
    <t>Ye</t>
  </si>
  <si>
    <t>Lai</t>
  </si>
  <si>
    <t>Chan</t>
  </si>
  <si>
    <t>Peter</t>
  </si>
  <si>
    <t>Thomas</t>
  </si>
  <si>
    <t>Jonathan</t>
  </si>
  <si>
    <t>Changquan, Male, Intermediate</t>
  </si>
  <si>
    <t>Qing</t>
  </si>
  <si>
    <t>Pham</t>
  </si>
  <si>
    <t>Shih</t>
  </si>
  <si>
    <t>Jeff</t>
  </si>
  <si>
    <t>Keith</t>
  </si>
  <si>
    <t>Changquan, Male, Advanced</t>
  </si>
  <si>
    <t>UCLA</t>
  </si>
  <si>
    <t>Chang</t>
  </si>
  <si>
    <t>Lu</t>
  </si>
  <si>
    <t>Internal Chen Taiji, Male, Advanced</t>
  </si>
  <si>
    <t>Xu</t>
  </si>
  <si>
    <t>Paul</t>
  </si>
  <si>
    <t>Benjamin</t>
  </si>
  <si>
    <t>Internal Taiji Sword, Female, Advanced</t>
  </si>
  <si>
    <t>Internal Yang Taiji, Male, Advanced</t>
  </si>
  <si>
    <t>Lui</t>
  </si>
  <si>
    <t>Jason</t>
  </si>
  <si>
    <t>Wu</t>
  </si>
  <si>
    <t>Michael</t>
  </si>
  <si>
    <t>Nangun, Male, Int&amp;Adv</t>
  </si>
  <si>
    <t>Nanquan, Male, Intermediate</t>
  </si>
  <si>
    <t>Hong</t>
  </si>
  <si>
    <t>James</t>
  </si>
  <si>
    <t>Nanquan, Male, Advanced</t>
  </si>
  <si>
    <t>Alan</t>
  </si>
  <si>
    <t>Spear, Female, Int&amp;Adv</t>
  </si>
  <si>
    <t>Johnny</t>
  </si>
  <si>
    <t>Jeffrey</t>
  </si>
  <si>
    <t>Staff, Male, Advanced</t>
  </si>
  <si>
    <t>Straightsword, Female, Advanced</t>
  </si>
  <si>
    <t>Straightsword, Male, Advanced</t>
  </si>
  <si>
    <t>Andrew</t>
  </si>
  <si>
    <t>Alex</t>
  </si>
  <si>
    <t>Traditional Open Empty Hand, Male, Advanced</t>
  </si>
  <si>
    <t>Wushu Open Empty Hand, Female, Advanced</t>
  </si>
  <si>
    <t>Wushu Open Empty Hand, Male, Advanced</t>
  </si>
  <si>
    <t>Candace</t>
  </si>
  <si>
    <t>Johnson</t>
  </si>
  <si>
    <t>Cheri</t>
  </si>
  <si>
    <t>Claudia</t>
  </si>
  <si>
    <t>Chern</t>
  </si>
  <si>
    <t>Broadsword, Male, Int&amp;Adv</t>
  </si>
  <si>
    <t>Dennis</t>
  </si>
  <si>
    <t>Ta</t>
  </si>
  <si>
    <t>CSU Fullerton</t>
  </si>
  <si>
    <t>Chung</t>
  </si>
  <si>
    <t>Kenny</t>
  </si>
  <si>
    <t>Leu</t>
  </si>
  <si>
    <t>Shawn</t>
  </si>
  <si>
    <t>UC Riverside</t>
  </si>
  <si>
    <t>Horatiu</t>
  </si>
  <si>
    <t>Muresan</t>
  </si>
  <si>
    <t>Tsai</t>
  </si>
  <si>
    <t>Brian</t>
  </si>
  <si>
    <t>Jew</t>
  </si>
  <si>
    <t>Melvin</t>
  </si>
  <si>
    <t>Hsieh</t>
  </si>
  <si>
    <t>Diablo Valley</t>
  </si>
  <si>
    <t>Leong</t>
  </si>
  <si>
    <t>Che</t>
  </si>
  <si>
    <t>Winona</t>
  </si>
  <si>
    <t>Christine</t>
  </si>
  <si>
    <t>Huynh</t>
  </si>
  <si>
    <t>Mindy</t>
  </si>
  <si>
    <t>Jackie</t>
  </si>
  <si>
    <t>Luu</t>
  </si>
  <si>
    <t>Ashley</t>
  </si>
  <si>
    <t>Short</t>
  </si>
  <si>
    <t>San Jose State</t>
  </si>
  <si>
    <t>Andrea</t>
  </si>
  <si>
    <t>Liou</t>
  </si>
  <si>
    <t>too many jumps</t>
  </si>
  <si>
    <t>under time</t>
  </si>
  <si>
    <t>started form over</t>
  </si>
  <si>
    <t>Donna</t>
  </si>
  <si>
    <t>Pahl</t>
  </si>
  <si>
    <t>Wendy</t>
  </si>
  <si>
    <t>Shieu</t>
  </si>
  <si>
    <t>Alyssa</t>
  </si>
  <si>
    <t>Zhu</t>
  </si>
  <si>
    <t>Sophie</t>
  </si>
  <si>
    <t>Hahn</t>
  </si>
  <si>
    <t>Erika</t>
  </si>
  <si>
    <t>Czerniejewski</t>
  </si>
  <si>
    <t>Alison</t>
  </si>
  <si>
    <t>Ho</t>
  </si>
  <si>
    <t>Yuxin</t>
  </si>
  <si>
    <t>Chuah</t>
  </si>
  <si>
    <t>Christy</t>
  </si>
  <si>
    <t>Felicia</t>
  </si>
  <si>
    <t>Cunningham</t>
  </si>
  <si>
    <t>Mills</t>
  </si>
  <si>
    <t>Dien</t>
  </si>
  <si>
    <t>Chester</t>
  </si>
  <si>
    <t>Aw</t>
  </si>
  <si>
    <t>Xiangnong</t>
  </si>
  <si>
    <t>Jeremy</t>
  </si>
  <si>
    <t>Lou</t>
  </si>
  <si>
    <t>Wesley</t>
  </si>
  <si>
    <t>Joseph</t>
  </si>
  <si>
    <t>Hoang</t>
  </si>
  <si>
    <t>Marvin</t>
  </si>
  <si>
    <t>Thielk</t>
  </si>
  <si>
    <t>Stefan</t>
  </si>
  <si>
    <t>Wojciechowski</t>
  </si>
  <si>
    <t>Ronald</t>
  </si>
  <si>
    <t>Eldridge</t>
  </si>
  <si>
    <t>An</t>
  </si>
  <si>
    <t>Ji</t>
  </si>
  <si>
    <t>Phay</t>
  </si>
  <si>
    <t>Lucas</t>
  </si>
  <si>
    <t>Baker</t>
  </si>
  <si>
    <t>Colin</t>
  </si>
  <si>
    <t>Cook</t>
  </si>
  <si>
    <t>McGrath</t>
  </si>
  <si>
    <t>Tyler</t>
  </si>
  <si>
    <t>Chow</t>
  </si>
  <si>
    <t>Vishal</t>
  </si>
  <si>
    <t>Parikh</t>
  </si>
  <si>
    <t>Chuang</t>
  </si>
  <si>
    <t>Virginia Tech</t>
  </si>
  <si>
    <t>Compito</t>
  </si>
  <si>
    <t>Henry</t>
  </si>
  <si>
    <t>Nelson</t>
  </si>
  <si>
    <t>Leung</t>
  </si>
  <si>
    <t>Nathan</t>
  </si>
  <si>
    <t>Andrus-Hughes</t>
  </si>
  <si>
    <t>Peng</t>
  </si>
  <si>
    <t>Sam</t>
  </si>
  <si>
    <t>Palmer</t>
  </si>
  <si>
    <t>Roger</t>
  </si>
  <si>
    <t>Liao</t>
  </si>
  <si>
    <t>Diamond</t>
  </si>
  <si>
    <t>Internal 42 Taiji, Male, Int&amp;Adv</t>
  </si>
  <si>
    <t>Yin</t>
  </si>
  <si>
    <t>USF</t>
  </si>
  <si>
    <t>Internal 42 Taiji, Female, Advanced</t>
  </si>
  <si>
    <t>Saina</t>
  </si>
  <si>
    <t>Moallempour</t>
  </si>
  <si>
    <t>Pierce</t>
  </si>
  <si>
    <t>Lesley</t>
  </si>
  <si>
    <t>Laney</t>
  </si>
  <si>
    <t>over time</t>
  </si>
  <si>
    <t>Internal Open Empty Hand, Female, Intermediate</t>
  </si>
  <si>
    <t>Internal Open Empty Hand, Male, Advanced</t>
  </si>
  <si>
    <t>Pamela</t>
  </si>
  <si>
    <t>Mar</t>
  </si>
  <si>
    <t>Internal Taiji Sword, Male, Int&amp;Adv</t>
  </si>
  <si>
    <t>Internal Yang Taiji, Female, Beginner</t>
  </si>
  <si>
    <t>Internal Yang Taiji, Female, Int&amp;Adv</t>
  </si>
  <si>
    <t>Internal Yang Taiji, Male, Beg&amp;Int</t>
  </si>
  <si>
    <t>Mel-Ann</t>
  </si>
  <si>
    <t>Kahawai</t>
  </si>
  <si>
    <t>Ann</t>
  </si>
  <si>
    <t>Vanessa</t>
  </si>
  <si>
    <t>Chiu</t>
  </si>
  <si>
    <t>Timothy</t>
  </si>
  <si>
    <t>Wong</t>
  </si>
  <si>
    <t>Nandao, Female, Intermediate</t>
  </si>
  <si>
    <t>Bellucci</t>
  </si>
  <si>
    <t>Nandao, Male, Intermediate</t>
  </si>
  <si>
    <t>Nanquan, Female, Intermediate</t>
  </si>
  <si>
    <t>Balasabas</t>
  </si>
  <si>
    <t>SF State</t>
  </si>
  <si>
    <t>Derrick</t>
  </si>
  <si>
    <t>Kai</t>
  </si>
  <si>
    <t>Spear, Male, Int&amp;Adv</t>
  </si>
  <si>
    <t>Rolando</t>
  </si>
  <si>
    <t>Chabot</t>
  </si>
  <si>
    <t>Bryan</t>
  </si>
  <si>
    <t>Cartago</t>
  </si>
  <si>
    <t>Staff, Female, Int&amp;Adv</t>
  </si>
  <si>
    <t>Lim</t>
  </si>
  <si>
    <t>Alameda</t>
  </si>
  <si>
    <t>Kunyu</t>
  </si>
  <si>
    <t>Ching</t>
  </si>
  <si>
    <t>Tiffany</t>
  </si>
  <si>
    <t>Staff, Male, Beg&amp;Int</t>
  </si>
  <si>
    <t>Injured</t>
  </si>
  <si>
    <t>Straightsword, Female, Beginner</t>
  </si>
  <si>
    <t>sword not required length</t>
  </si>
  <si>
    <t>Amanda</t>
  </si>
  <si>
    <t>Som</t>
  </si>
  <si>
    <t>Straightsword, Male, Intermediate</t>
  </si>
  <si>
    <t>Fred</t>
  </si>
  <si>
    <t>Rick</t>
  </si>
  <si>
    <t>Darrren</t>
  </si>
  <si>
    <t>Domingo</t>
  </si>
  <si>
    <t>Siu</t>
  </si>
  <si>
    <t>Yuval</t>
  </si>
  <si>
    <t>Zohar</t>
  </si>
  <si>
    <t>Traditional Open Empty Hand, Female, Beg&amp;Int</t>
  </si>
  <si>
    <t>Traditional Open Empty Hand, Female, Advanced</t>
  </si>
  <si>
    <t>Uno</t>
  </si>
  <si>
    <t>Linn</t>
  </si>
  <si>
    <t>Traditional Open Empty Hand, Male, Beg&amp;Int</t>
  </si>
  <si>
    <t>Yu</t>
  </si>
  <si>
    <t>Traditional Open Weapon, Female, Beginner</t>
  </si>
  <si>
    <t>Traditional Open Weapon, Female, Int&amp;Adv</t>
  </si>
  <si>
    <t>Traditional Open Weapon, Male, Beginner</t>
  </si>
  <si>
    <t>Stuart</t>
  </si>
  <si>
    <t>Mayo</t>
  </si>
  <si>
    <t>Traditional Open Weapon, Male, Advanced</t>
  </si>
  <si>
    <t>Judge4 attending to injury</t>
  </si>
  <si>
    <t>Wushu Open Empty Hand, Male, Beg&amp;Int</t>
  </si>
  <si>
    <t>Daniel</t>
  </si>
  <si>
    <t>Hackner</t>
  </si>
  <si>
    <t>wrong division</t>
  </si>
  <si>
    <t>Wushu Open Weapon, Female, Beginner</t>
  </si>
  <si>
    <t>Wushu Open Weapon, Female, Advanced</t>
  </si>
  <si>
    <t>Wushu Open Weapon, Male, Beg&amp;Int</t>
  </si>
  <si>
    <t>Wushu Open Weapon, Male, Advanced</t>
  </si>
  <si>
    <t>Byron</t>
  </si>
  <si>
    <t>Sue</t>
  </si>
  <si>
    <t>Ooi</t>
  </si>
  <si>
    <t>Thuy-Linh</t>
  </si>
  <si>
    <t>Le</t>
  </si>
  <si>
    <t>OP</t>
  </si>
  <si>
    <t>QM</t>
  </si>
  <si>
    <t>DD</t>
  </si>
  <si>
    <t>Edward</t>
  </si>
  <si>
    <t>Kahana</t>
  </si>
  <si>
    <t>Lew</t>
  </si>
  <si>
    <t>Team Set</t>
  </si>
  <si>
    <t>Team Score</t>
  </si>
  <si>
    <t>Oergon</t>
  </si>
  <si>
    <t>All-Around Champion, Male</t>
  </si>
  <si>
    <t>Handform</t>
  </si>
  <si>
    <t>Event</t>
  </si>
  <si>
    <t>Other</t>
  </si>
  <si>
    <t>Changquan</t>
  </si>
  <si>
    <t>Straightsword</t>
  </si>
  <si>
    <t>Staff</t>
  </si>
  <si>
    <t>Traditional Open Empty Hand</t>
  </si>
  <si>
    <t>Nanquan</t>
  </si>
  <si>
    <t>Nandao</t>
  </si>
  <si>
    <t>Nangun</t>
  </si>
  <si>
    <t>Wushu Open Empty Hand</t>
  </si>
  <si>
    <t>Spear</t>
  </si>
  <si>
    <t>Broadsword</t>
  </si>
  <si>
    <t>All-Around Champion, Female</t>
  </si>
  <si>
    <t>Internal 42 Taiji</t>
  </si>
  <si>
    <t>Internal Taiji Sword</t>
  </si>
  <si>
    <t>Weapon</t>
  </si>
  <si>
    <t>Wushu Open Weapon</t>
  </si>
  <si>
    <t>Internal Yang Taiji</t>
  </si>
  <si>
    <t>Traditional Open Weapon</t>
  </si>
  <si>
    <t>Internal Open Empty Hand</t>
  </si>
  <si>
    <t>Team Competition Individual Placements</t>
  </si>
  <si>
    <t>Team Place</t>
  </si>
  <si>
    <t>Event 1</t>
  </si>
  <si>
    <t>Event 2</t>
  </si>
  <si>
    <t>Event 3</t>
  </si>
  <si>
    <t>Event 4</t>
  </si>
  <si>
    <t>Nanchuan</t>
  </si>
  <si>
    <t>Huy</t>
  </si>
  <si>
    <t>Team Competition</t>
  </si>
  <si>
    <t>Score #1</t>
  </si>
  <si>
    <t>Score #2</t>
  </si>
  <si>
    <t>Score #3</t>
  </si>
  <si>
    <t>Score #4</t>
  </si>
  <si>
    <t>Score #5</t>
  </si>
  <si>
    <t>Score #6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</si>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</sst>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h:mm:ss\ AM/PM"/>
  </numFmts>
  <fonts count="4">
    <font>
      <sz val="10"/>
      <name val="Arial"/>
      <family val="0"/>
    </font>
    <font>
      <sz val="2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1"/>
  <sheetViews>
    <sheetView tabSelected="1" workbookViewId="0" topLeftCell="A1">
      <selection activeCell="A4" sqref="A4"/>
    </sheetView>
  </sheetViews>
  <sheetFormatPr defaultColWidth="9.140625" defaultRowHeight="12.75"/>
  <cols>
    <col min="1" max="1" width="10.00390625" style="6" bestFit="1" customWidth="1"/>
    <col min="2" max="3" width="6.140625" style="6" bestFit="1" customWidth="1"/>
    <col min="4" max="4" width="4.00390625" style="6" bestFit="1" customWidth="1"/>
    <col min="5" max="5" width="11.421875" style="7" bestFit="1" customWidth="1"/>
    <col min="6" max="6" width="14.00390625" style="7" bestFit="1" customWidth="1"/>
    <col min="7" max="7" width="10.57421875" style="6" bestFit="1" customWidth="1"/>
    <col min="8" max="8" width="6.140625" style="6" bestFit="1" customWidth="1"/>
    <col min="9" max="9" width="16.28125" style="7" bestFit="1" customWidth="1"/>
    <col min="10" max="10" width="6.00390625" style="6" bestFit="1" customWidth="1"/>
    <col min="11" max="11" width="5.57421875" style="8" bestFit="1" customWidth="1"/>
    <col min="12" max="16" width="7.57421875" style="9" bestFit="1" customWidth="1"/>
    <col min="17" max="17" width="10.140625" style="9" bestFit="1" customWidth="1"/>
    <col min="18" max="18" width="39.421875" style="1" bestFit="1" customWidth="1"/>
    <col min="19" max="19" width="6.28125" style="6" customWidth="1"/>
    <col min="20" max="20" width="9.00390625" style="6" bestFit="1" customWidth="1"/>
    <col min="21" max="16384" width="6.28125" style="1" customWidth="1"/>
  </cols>
  <sheetData>
    <row r="1" spans="1:20" ht="27.75" thickBo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5" customFormat="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6</v>
      </c>
      <c r="F2" s="2" t="s">
        <v>5</v>
      </c>
      <c r="G2" s="2" t="s">
        <v>7</v>
      </c>
      <c r="H2" s="2" t="s">
        <v>2</v>
      </c>
      <c r="I2" s="2" t="s">
        <v>8</v>
      </c>
      <c r="J2" s="3" t="s">
        <v>9</v>
      </c>
      <c r="K2" s="3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2" t="s">
        <v>18</v>
      </c>
      <c r="T2" s="2" t="s">
        <v>19</v>
      </c>
    </row>
    <row r="3" spans="1:20" ht="12.75">
      <c r="A3" s="6">
        <v>1</v>
      </c>
      <c r="B3" s="6">
        <v>1</v>
      </c>
      <c r="C3" s="6">
        <v>1</v>
      </c>
      <c r="D3" s="6">
        <v>103</v>
      </c>
      <c r="E3" s="7" t="s">
        <v>59</v>
      </c>
      <c r="F3" s="7" t="s">
        <v>92</v>
      </c>
      <c r="G3" s="6">
        <v>0</v>
      </c>
      <c r="H3" s="6" t="s">
        <v>21</v>
      </c>
      <c r="I3" s="7" t="s">
        <v>83</v>
      </c>
      <c r="J3" s="8" t="s">
        <v>22</v>
      </c>
      <c r="K3" s="8">
        <v>0.0375</v>
      </c>
      <c r="L3" s="9">
        <v>7.05</v>
      </c>
      <c r="M3" s="9">
        <v>7.1</v>
      </c>
      <c r="N3" s="9">
        <v>7.1</v>
      </c>
      <c r="O3" s="9">
        <v>7</v>
      </c>
      <c r="P3" s="9">
        <v>7</v>
      </c>
      <c r="R3" s="9"/>
      <c r="S3" s="9">
        <f>TRUNC((SUM(L3:P3)-MIN(L3:P3)-MAX(L3:P3))/3,2)-Q3</f>
        <v>7.05</v>
      </c>
      <c r="T3" s="9">
        <f>TRUNC(AVERAGE(L3:P3),2)-Q3</f>
        <v>7.05</v>
      </c>
    </row>
    <row r="5" spans="1:20" ht="27.75" thickBot="1">
      <c r="A5" s="33" t="s">
        <v>23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6</v>
      </c>
      <c r="F6" s="2" t="s">
        <v>5</v>
      </c>
      <c r="G6" s="2" t="s">
        <v>7</v>
      </c>
      <c r="H6" s="2" t="s">
        <v>2</v>
      </c>
      <c r="I6" s="2" t="s">
        <v>8</v>
      </c>
      <c r="J6" s="3" t="s">
        <v>9</v>
      </c>
      <c r="K6" s="3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2" t="s">
        <v>18</v>
      </c>
      <c r="T6" s="2" t="s">
        <v>19</v>
      </c>
    </row>
    <row r="7" spans="1:20" ht="12.75">
      <c r="A7" s="6">
        <v>1</v>
      </c>
      <c r="B7" s="6">
        <v>1</v>
      </c>
      <c r="C7" s="6">
        <v>3</v>
      </c>
      <c r="D7" s="6">
        <v>168</v>
      </c>
      <c r="E7" s="7" t="s">
        <v>116</v>
      </c>
      <c r="F7" s="7" t="s">
        <v>117</v>
      </c>
      <c r="G7" s="6">
        <v>0</v>
      </c>
      <c r="H7" s="6" t="s">
        <v>21</v>
      </c>
      <c r="I7" s="7" t="s">
        <v>31</v>
      </c>
      <c r="J7" s="8" t="s">
        <v>26</v>
      </c>
      <c r="K7" s="8">
        <v>0.05555555555555555</v>
      </c>
      <c r="L7" s="9">
        <v>8.9</v>
      </c>
      <c r="M7" s="9">
        <v>9</v>
      </c>
      <c r="N7" s="9">
        <v>9.1</v>
      </c>
      <c r="O7" s="9">
        <v>9</v>
      </c>
      <c r="P7" s="9">
        <v>8.9</v>
      </c>
      <c r="R7" s="9"/>
      <c r="S7" s="9">
        <f>TRUNC((SUM(L7:P7)-MIN(L7:P7)-MAX(L7:P7))/3,2)-Q7</f>
        <v>8.96</v>
      </c>
      <c r="T7" s="9">
        <f>TRUNC(AVERAGE(L7:P7),2)-Q7</f>
        <v>8.98</v>
      </c>
    </row>
    <row r="8" spans="1:20" ht="12.75">
      <c r="A8" s="6">
        <v>2</v>
      </c>
      <c r="B8" s="6">
        <v>2</v>
      </c>
      <c r="C8" s="6">
        <v>2</v>
      </c>
      <c r="D8" s="6">
        <v>162</v>
      </c>
      <c r="E8" s="7" t="s">
        <v>115</v>
      </c>
      <c r="F8" s="7" t="s">
        <v>39</v>
      </c>
      <c r="G8" s="6">
        <v>0</v>
      </c>
      <c r="H8" s="6" t="s">
        <v>38</v>
      </c>
      <c r="I8" s="7" t="s">
        <v>28</v>
      </c>
      <c r="J8" s="6" t="s">
        <v>32</v>
      </c>
      <c r="K8" s="8">
        <v>0.061111111111111116</v>
      </c>
      <c r="L8" s="9">
        <v>8.8</v>
      </c>
      <c r="M8" s="9">
        <v>8.8</v>
      </c>
      <c r="N8" s="9">
        <v>8.9</v>
      </c>
      <c r="O8" s="9">
        <v>8.8</v>
      </c>
      <c r="P8" s="9">
        <v>8.8</v>
      </c>
      <c r="S8" s="9">
        <f>TRUNC((SUM(L8:P8)-MIN(L8:P8)-MAX(L8:P8))/3,2)-Q8</f>
        <v>8.8</v>
      </c>
      <c r="T8" s="9">
        <f>TRUNC(AVERAGE(L8:P8),2)-Q8</f>
        <v>8.82</v>
      </c>
    </row>
    <row r="9" spans="1:20" ht="12.75">
      <c r="A9" s="6">
        <v>3</v>
      </c>
      <c r="C9" s="6">
        <v>1</v>
      </c>
      <c r="D9" s="6">
        <v>213</v>
      </c>
      <c r="E9" s="7" t="s">
        <v>113</v>
      </c>
      <c r="F9" s="7" t="s">
        <v>114</v>
      </c>
      <c r="G9" s="6">
        <v>0</v>
      </c>
      <c r="I9" s="7" t="s">
        <v>49</v>
      </c>
      <c r="J9" s="6" t="s">
        <v>32</v>
      </c>
      <c r="K9" s="8">
        <v>0.06805555555555555</v>
      </c>
      <c r="L9" s="9">
        <v>8.7</v>
      </c>
      <c r="M9" s="9">
        <v>8.7</v>
      </c>
      <c r="N9" s="9">
        <v>8.7</v>
      </c>
      <c r="O9" s="9">
        <v>8.7</v>
      </c>
      <c r="P9" s="9">
        <v>8.7</v>
      </c>
      <c r="S9" s="9">
        <f>TRUNC((SUM(L9:P9)-MIN(L9:P9)-MAX(L9:P9))/3,2)-Q9</f>
        <v>8.7</v>
      </c>
      <c r="T9" s="9">
        <f>TRUNC(AVERAGE(L9:P9),2)-Q9</f>
        <v>8.7</v>
      </c>
    </row>
    <row r="11" spans="1:20" ht="27.75" thickBot="1">
      <c r="A11" s="33" t="s">
        <v>118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2.75">
      <c r="A12" s="2" t="s">
        <v>1</v>
      </c>
      <c r="B12" s="2" t="s">
        <v>2</v>
      </c>
      <c r="C12" s="2" t="s">
        <v>3</v>
      </c>
      <c r="D12" s="2" t="s">
        <v>4</v>
      </c>
      <c r="E12" s="2" t="s">
        <v>6</v>
      </c>
      <c r="F12" s="2" t="s">
        <v>5</v>
      </c>
      <c r="G12" s="2" t="s">
        <v>7</v>
      </c>
      <c r="H12" s="2" t="s">
        <v>2</v>
      </c>
      <c r="I12" s="2" t="s">
        <v>8</v>
      </c>
      <c r="J12" s="3" t="s">
        <v>9</v>
      </c>
      <c r="K12" s="3" t="s">
        <v>10</v>
      </c>
      <c r="L12" s="4" t="s">
        <v>11</v>
      </c>
      <c r="M12" s="4" t="s">
        <v>12</v>
      </c>
      <c r="N12" s="4" t="s">
        <v>13</v>
      </c>
      <c r="O12" s="4" t="s">
        <v>14</v>
      </c>
      <c r="P12" s="4" t="s">
        <v>15</v>
      </c>
      <c r="Q12" s="4" t="s">
        <v>16</v>
      </c>
      <c r="R12" s="4" t="s">
        <v>17</v>
      </c>
      <c r="S12" s="2" t="s">
        <v>18</v>
      </c>
      <c r="T12" s="2" t="s">
        <v>19</v>
      </c>
    </row>
    <row r="13" spans="1:20" ht="12.75">
      <c r="A13" s="6">
        <v>1</v>
      </c>
      <c r="C13" s="6">
        <v>2</v>
      </c>
      <c r="D13" s="6">
        <v>197</v>
      </c>
      <c r="E13" s="7" t="s">
        <v>119</v>
      </c>
      <c r="F13" s="7" t="s">
        <v>120</v>
      </c>
      <c r="G13" s="6">
        <v>1</v>
      </c>
      <c r="I13" s="7" t="s">
        <v>121</v>
      </c>
      <c r="J13" s="8" t="s">
        <v>26</v>
      </c>
      <c r="K13" s="15">
        <v>0.057638888888888885</v>
      </c>
      <c r="L13" s="9">
        <v>9.3</v>
      </c>
      <c r="M13" s="9">
        <v>9.2</v>
      </c>
      <c r="N13" s="9">
        <v>9.4</v>
      </c>
      <c r="O13" s="9">
        <v>9.3</v>
      </c>
      <c r="P13" s="9">
        <v>9.3</v>
      </c>
      <c r="R13" s="9"/>
      <c r="S13" s="9">
        <f>TRUNC((SUM(L13:P13)-MIN(L13:P13)-MAX(L13:P13))/3,2)-Q13</f>
        <v>9.3</v>
      </c>
      <c r="T13" s="9">
        <f>TRUNC(AVERAGE(L13:P13),2)-Q13</f>
        <v>9.3</v>
      </c>
    </row>
    <row r="14" spans="1:20" ht="12.75">
      <c r="A14" s="6">
        <v>2</v>
      </c>
      <c r="C14" s="6">
        <v>10</v>
      </c>
      <c r="D14" s="6">
        <v>179</v>
      </c>
      <c r="E14" s="7" t="s">
        <v>132</v>
      </c>
      <c r="F14" s="7" t="s">
        <v>133</v>
      </c>
      <c r="G14" s="6">
        <v>0</v>
      </c>
      <c r="I14" s="7" t="s">
        <v>134</v>
      </c>
      <c r="J14" s="8" t="s">
        <v>26</v>
      </c>
      <c r="K14" s="15">
        <v>0.06388888888888888</v>
      </c>
      <c r="L14" s="9">
        <v>9.2</v>
      </c>
      <c r="M14" s="9">
        <v>9.2</v>
      </c>
      <c r="N14" s="9">
        <v>9.2</v>
      </c>
      <c r="O14" s="9">
        <v>9.3</v>
      </c>
      <c r="P14" s="9">
        <v>9.1</v>
      </c>
      <c r="S14" s="9">
        <f aca="true" t="shared" si="0" ref="S14:S26">TRUNC((SUM(L14:P14)-MIN(L14:P14)-MAX(L14:P14))/3,2)-Q14</f>
        <v>9.2</v>
      </c>
      <c r="T14" s="9">
        <f aca="true" t="shared" si="1" ref="T14:T26">TRUNC(AVERAGE(L14:P14),2)-Q14</f>
        <v>9.2</v>
      </c>
    </row>
    <row r="15" spans="1:20" ht="12.75">
      <c r="A15" s="6">
        <v>3</v>
      </c>
      <c r="B15" s="6">
        <v>1</v>
      </c>
      <c r="C15" s="6">
        <v>7</v>
      </c>
      <c r="D15" s="6">
        <v>126</v>
      </c>
      <c r="E15" s="7" t="s">
        <v>95</v>
      </c>
      <c r="F15" s="7" t="s">
        <v>129</v>
      </c>
      <c r="G15" s="6">
        <v>1</v>
      </c>
      <c r="H15" s="6" t="s">
        <v>38</v>
      </c>
      <c r="I15" s="7" t="s">
        <v>49</v>
      </c>
      <c r="J15" s="8" t="s">
        <v>26</v>
      </c>
      <c r="K15" s="15">
        <v>0.05625</v>
      </c>
      <c r="L15" s="9">
        <v>9.2</v>
      </c>
      <c r="M15" s="9">
        <v>9.1</v>
      </c>
      <c r="N15" s="9">
        <v>9.1</v>
      </c>
      <c r="O15" s="9">
        <v>9.2</v>
      </c>
      <c r="P15" s="9">
        <v>9.1</v>
      </c>
      <c r="S15" s="9">
        <f t="shared" si="0"/>
        <v>9.13</v>
      </c>
      <c r="T15" s="9">
        <f t="shared" si="1"/>
        <v>9.14</v>
      </c>
    </row>
    <row r="16" spans="1:20" ht="12.75">
      <c r="A16" s="6">
        <v>4</v>
      </c>
      <c r="B16" s="6">
        <v>2</v>
      </c>
      <c r="C16" s="6">
        <v>11</v>
      </c>
      <c r="D16" s="6">
        <v>183</v>
      </c>
      <c r="E16" s="7" t="s">
        <v>33</v>
      </c>
      <c r="F16" s="7" t="s">
        <v>135</v>
      </c>
      <c r="G16" s="6">
        <v>1</v>
      </c>
      <c r="H16" s="6" t="s">
        <v>21</v>
      </c>
      <c r="I16" s="7" t="s">
        <v>28</v>
      </c>
      <c r="J16" s="8" t="s">
        <v>26</v>
      </c>
      <c r="K16" s="15">
        <v>0.05694444444444444</v>
      </c>
      <c r="L16" s="9">
        <v>9.1</v>
      </c>
      <c r="M16" s="9">
        <v>9</v>
      </c>
      <c r="N16" s="9">
        <v>9.1</v>
      </c>
      <c r="O16" s="9">
        <v>9.1</v>
      </c>
      <c r="P16" s="9">
        <v>9.15</v>
      </c>
      <c r="S16" s="9">
        <f t="shared" si="0"/>
        <v>9.1</v>
      </c>
      <c r="T16" s="9">
        <f t="shared" si="1"/>
        <v>9.09</v>
      </c>
    </row>
    <row r="17" spans="1:20" ht="12.75">
      <c r="A17" s="6">
        <v>5</v>
      </c>
      <c r="C17" s="6">
        <v>5</v>
      </c>
      <c r="D17" s="6">
        <v>117</v>
      </c>
      <c r="E17" s="7" t="s">
        <v>125</v>
      </c>
      <c r="F17" s="7" t="s">
        <v>85</v>
      </c>
      <c r="G17" s="6">
        <v>1</v>
      </c>
      <c r="I17" s="7" t="s">
        <v>126</v>
      </c>
      <c r="J17" s="8" t="s">
        <v>26</v>
      </c>
      <c r="K17" s="15">
        <v>0.05833333333333333</v>
      </c>
      <c r="L17" s="9">
        <v>8.8</v>
      </c>
      <c r="M17" s="9">
        <v>9</v>
      </c>
      <c r="N17" s="9">
        <v>9.1</v>
      </c>
      <c r="O17" s="9">
        <v>9.1</v>
      </c>
      <c r="P17" s="9">
        <v>9</v>
      </c>
      <c r="S17" s="9">
        <f t="shared" si="0"/>
        <v>9.03</v>
      </c>
      <c r="T17" s="9">
        <f t="shared" si="1"/>
        <v>9</v>
      </c>
    </row>
    <row r="18" spans="1:20" ht="12.75">
      <c r="A18" s="6">
        <v>6</v>
      </c>
      <c r="C18" s="6">
        <v>4</v>
      </c>
      <c r="D18" s="6">
        <v>143</v>
      </c>
      <c r="E18" s="7" t="s">
        <v>123</v>
      </c>
      <c r="F18" s="7" t="s">
        <v>124</v>
      </c>
      <c r="G18" s="6">
        <v>0</v>
      </c>
      <c r="I18" s="7" t="s">
        <v>28</v>
      </c>
      <c r="J18" s="8" t="s">
        <v>26</v>
      </c>
      <c r="K18" s="15">
        <v>0.06180555555555556</v>
      </c>
      <c r="L18" s="9">
        <v>9</v>
      </c>
      <c r="M18" s="9">
        <v>8.9</v>
      </c>
      <c r="N18" s="9">
        <v>9</v>
      </c>
      <c r="O18" s="9">
        <v>9</v>
      </c>
      <c r="P18" s="9">
        <v>9.1</v>
      </c>
      <c r="S18" s="9">
        <f t="shared" si="0"/>
        <v>9</v>
      </c>
      <c r="T18" s="9">
        <f t="shared" si="1"/>
        <v>9</v>
      </c>
    </row>
    <row r="19" spans="1:20" ht="12.75">
      <c r="A19" s="6">
        <v>7</v>
      </c>
      <c r="B19" s="6">
        <v>3</v>
      </c>
      <c r="C19" s="6">
        <v>8</v>
      </c>
      <c r="D19" s="6">
        <v>186</v>
      </c>
      <c r="E19" s="7" t="s">
        <v>77</v>
      </c>
      <c r="F19" s="7" t="s">
        <v>94</v>
      </c>
      <c r="G19" s="6">
        <v>0</v>
      </c>
      <c r="H19" s="6" t="s">
        <v>21</v>
      </c>
      <c r="I19" s="7" t="s">
        <v>49</v>
      </c>
      <c r="J19" s="8" t="s">
        <v>26</v>
      </c>
      <c r="K19" s="15">
        <v>0.05833333333333333</v>
      </c>
      <c r="L19" s="9">
        <v>9</v>
      </c>
      <c r="M19" s="9">
        <v>9</v>
      </c>
      <c r="N19" s="9">
        <v>9</v>
      </c>
      <c r="O19" s="9">
        <v>9.1</v>
      </c>
      <c r="P19" s="9">
        <v>8.85</v>
      </c>
      <c r="S19" s="9">
        <f t="shared" si="0"/>
        <v>9</v>
      </c>
      <c r="T19" s="9">
        <f t="shared" si="1"/>
        <v>8.99</v>
      </c>
    </row>
    <row r="20" spans="1:20" ht="12.75">
      <c r="A20" s="6">
        <v>8</v>
      </c>
      <c r="B20" s="6">
        <v>4</v>
      </c>
      <c r="C20" s="6">
        <v>13</v>
      </c>
      <c r="D20" s="6">
        <v>145</v>
      </c>
      <c r="E20" s="7" t="s">
        <v>119</v>
      </c>
      <c r="F20" s="7" t="s">
        <v>46</v>
      </c>
      <c r="G20" s="6">
        <v>1</v>
      </c>
      <c r="H20" s="6" t="s">
        <v>21</v>
      </c>
      <c r="I20" s="7" t="s">
        <v>83</v>
      </c>
      <c r="J20" s="8" t="s">
        <v>26</v>
      </c>
      <c r="K20" s="15">
        <v>0.0625</v>
      </c>
      <c r="L20" s="9">
        <v>9</v>
      </c>
      <c r="M20" s="9">
        <v>8.9</v>
      </c>
      <c r="N20" s="9">
        <v>8.9</v>
      </c>
      <c r="O20" s="9">
        <v>9.1</v>
      </c>
      <c r="P20" s="9">
        <v>9</v>
      </c>
      <c r="S20" s="9">
        <f t="shared" si="0"/>
        <v>8.96</v>
      </c>
      <c r="T20" s="9">
        <f t="shared" si="1"/>
        <v>8.98</v>
      </c>
    </row>
    <row r="21" spans="1:20" ht="12.75">
      <c r="A21" s="6">
        <v>9</v>
      </c>
      <c r="B21" s="6">
        <v>5</v>
      </c>
      <c r="C21" s="6">
        <v>14</v>
      </c>
      <c r="D21" s="6">
        <v>208</v>
      </c>
      <c r="E21" s="7" t="s">
        <v>35</v>
      </c>
      <c r="F21" s="7" t="s">
        <v>34</v>
      </c>
      <c r="G21" s="6">
        <v>1</v>
      </c>
      <c r="H21" s="6" t="s">
        <v>21</v>
      </c>
      <c r="I21" s="7" t="s">
        <v>28</v>
      </c>
      <c r="J21" s="8" t="s">
        <v>26</v>
      </c>
      <c r="K21" s="15">
        <v>0.059722222222222225</v>
      </c>
      <c r="L21" s="9">
        <v>8.7</v>
      </c>
      <c r="M21" s="9">
        <v>8.8</v>
      </c>
      <c r="N21" s="9">
        <v>8.8</v>
      </c>
      <c r="O21" s="9">
        <v>8.8</v>
      </c>
      <c r="P21" s="9">
        <v>9.1</v>
      </c>
      <c r="S21" s="9">
        <f t="shared" si="0"/>
        <v>8.8</v>
      </c>
      <c r="T21" s="9">
        <f t="shared" si="1"/>
        <v>8.84</v>
      </c>
    </row>
    <row r="22" spans="1:20" ht="12.75">
      <c r="A22" s="6">
        <v>10</v>
      </c>
      <c r="B22" s="6">
        <v>6</v>
      </c>
      <c r="C22" s="6">
        <v>1</v>
      </c>
      <c r="D22" s="6">
        <v>202</v>
      </c>
      <c r="E22" s="7" t="s">
        <v>93</v>
      </c>
      <c r="F22" s="7" t="s">
        <v>29</v>
      </c>
      <c r="G22" s="6">
        <v>1</v>
      </c>
      <c r="H22" s="6" t="s">
        <v>38</v>
      </c>
      <c r="I22" s="7" t="s">
        <v>49</v>
      </c>
      <c r="J22" s="8" t="s">
        <v>26</v>
      </c>
      <c r="K22" s="15">
        <v>0.05694444444444444</v>
      </c>
      <c r="L22" s="9">
        <v>8.7</v>
      </c>
      <c r="M22" s="9">
        <v>8.7</v>
      </c>
      <c r="N22" s="9">
        <v>8.8</v>
      </c>
      <c r="O22" s="9">
        <v>8.7</v>
      </c>
      <c r="P22" s="9">
        <v>9</v>
      </c>
      <c r="S22" s="9">
        <f t="shared" si="0"/>
        <v>8.73</v>
      </c>
      <c r="T22" s="9">
        <f t="shared" si="1"/>
        <v>8.78</v>
      </c>
    </row>
    <row r="23" spans="1:20" ht="12.75">
      <c r="A23" s="6">
        <v>11</v>
      </c>
      <c r="B23" s="6">
        <v>7</v>
      </c>
      <c r="C23" s="6">
        <v>3</v>
      </c>
      <c r="D23" s="6">
        <v>201</v>
      </c>
      <c r="E23" s="7" t="s">
        <v>75</v>
      </c>
      <c r="F23" s="7" t="s">
        <v>122</v>
      </c>
      <c r="G23" s="6">
        <v>1</v>
      </c>
      <c r="H23" s="6" t="s">
        <v>21</v>
      </c>
      <c r="I23" s="7" t="s">
        <v>49</v>
      </c>
      <c r="J23" s="8" t="s">
        <v>26</v>
      </c>
      <c r="K23" s="15">
        <v>0.06388888888888888</v>
      </c>
      <c r="L23" s="9">
        <v>8.6</v>
      </c>
      <c r="M23" s="9">
        <v>8.7</v>
      </c>
      <c r="N23" s="9">
        <v>8.7</v>
      </c>
      <c r="O23" s="9">
        <v>8.7</v>
      </c>
      <c r="P23" s="9">
        <v>8.95</v>
      </c>
      <c r="S23" s="9">
        <f t="shared" si="0"/>
        <v>8.7</v>
      </c>
      <c r="T23" s="9">
        <f t="shared" si="1"/>
        <v>8.73</v>
      </c>
    </row>
    <row r="24" spans="1:20" ht="12.75">
      <c r="A24" s="6">
        <v>12</v>
      </c>
      <c r="C24" s="6">
        <v>9</v>
      </c>
      <c r="D24" s="6">
        <v>106</v>
      </c>
      <c r="E24" s="7" t="s">
        <v>130</v>
      </c>
      <c r="F24" s="7" t="s">
        <v>131</v>
      </c>
      <c r="G24" s="6">
        <v>0</v>
      </c>
      <c r="I24" s="7" t="s">
        <v>83</v>
      </c>
      <c r="J24" s="6" t="s">
        <v>32</v>
      </c>
      <c r="K24" s="15">
        <v>0.06666666666666667</v>
      </c>
      <c r="L24" s="9">
        <v>8.4</v>
      </c>
      <c r="M24" s="9">
        <v>8.4</v>
      </c>
      <c r="N24" s="9">
        <v>8.5</v>
      </c>
      <c r="O24" s="9">
        <v>8.7</v>
      </c>
      <c r="P24" s="9">
        <v>8.6</v>
      </c>
      <c r="S24" s="9">
        <f t="shared" si="0"/>
        <v>8.5</v>
      </c>
      <c r="T24" s="9">
        <f t="shared" si="1"/>
        <v>8.52</v>
      </c>
    </row>
    <row r="25" spans="1:20" ht="12.75">
      <c r="A25" s="6">
        <v>13</v>
      </c>
      <c r="C25" s="6">
        <v>12</v>
      </c>
      <c r="D25" s="6">
        <v>175</v>
      </c>
      <c r="E25" s="7" t="s">
        <v>136</v>
      </c>
      <c r="F25" s="7" t="s">
        <v>62</v>
      </c>
      <c r="G25" s="6">
        <v>1</v>
      </c>
      <c r="I25" s="7" t="s">
        <v>137</v>
      </c>
      <c r="J25" s="8" t="s">
        <v>26</v>
      </c>
      <c r="K25" s="15">
        <v>0.04861111111111111</v>
      </c>
      <c r="L25" s="9">
        <v>8.8</v>
      </c>
      <c r="M25" s="9">
        <v>8.7</v>
      </c>
      <c r="N25" s="9">
        <v>8.7</v>
      </c>
      <c r="O25" s="9">
        <v>9</v>
      </c>
      <c r="P25" s="9">
        <v>9</v>
      </c>
      <c r="Q25" s="9">
        <v>0.5</v>
      </c>
      <c r="R25" s="1" t="s">
        <v>149</v>
      </c>
      <c r="S25" s="9">
        <f t="shared" si="0"/>
        <v>8.33</v>
      </c>
      <c r="T25" s="9">
        <f t="shared" si="1"/>
        <v>8.34</v>
      </c>
    </row>
    <row r="26" spans="1:20" ht="12.75">
      <c r="A26" s="6">
        <v>14</v>
      </c>
      <c r="B26" s="6">
        <v>8</v>
      </c>
      <c r="C26" s="6">
        <v>6</v>
      </c>
      <c r="D26" s="6">
        <v>180</v>
      </c>
      <c r="E26" s="7" t="s">
        <v>127</v>
      </c>
      <c r="F26" s="7" t="s">
        <v>128</v>
      </c>
      <c r="G26" s="6">
        <v>0</v>
      </c>
      <c r="H26" s="6" t="s">
        <v>21</v>
      </c>
      <c r="I26" s="7" t="s">
        <v>49</v>
      </c>
      <c r="J26" s="8" t="s">
        <v>26</v>
      </c>
      <c r="K26" s="15">
        <v>0.06458333333333334</v>
      </c>
      <c r="L26" s="9">
        <v>8.4</v>
      </c>
      <c r="M26" s="9">
        <v>8.5</v>
      </c>
      <c r="N26" s="9">
        <v>8.6</v>
      </c>
      <c r="O26" s="9">
        <v>8.6</v>
      </c>
      <c r="P26" s="9">
        <v>8.4</v>
      </c>
      <c r="Q26" s="9">
        <v>1</v>
      </c>
      <c r="R26" s="1" t="s">
        <v>150</v>
      </c>
      <c r="S26" s="9">
        <f t="shared" si="0"/>
        <v>7.5</v>
      </c>
      <c r="T26" s="9">
        <f t="shared" si="1"/>
        <v>7.5</v>
      </c>
    </row>
    <row r="28" spans="1:20" ht="27.75" thickBot="1">
      <c r="A28" s="33" t="s">
        <v>55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2.75">
      <c r="A29" s="2" t="s">
        <v>1</v>
      </c>
      <c r="B29" s="2" t="s">
        <v>2</v>
      </c>
      <c r="C29" s="2" t="s">
        <v>3</v>
      </c>
      <c r="D29" s="2" t="s">
        <v>4</v>
      </c>
      <c r="E29" s="2" t="s">
        <v>6</v>
      </c>
      <c r="F29" s="2" t="s">
        <v>5</v>
      </c>
      <c r="G29" s="2" t="s">
        <v>7</v>
      </c>
      <c r="H29" s="2" t="s">
        <v>2</v>
      </c>
      <c r="I29" s="2" t="s">
        <v>8</v>
      </c>
      <c r="J29" s="3" t="s">
        <v>9</v>
      </c>
      <c r="K29" s="3" t="s">
        <v>10</v>
      </c>
      <c r="L29" s="4" t="s">
        <v>11</v>
      </c>
      <c r="M29" s="4" t="s">
        <v>12</v>
      </c>
      <c r="N29" s="4" t="s">
        <v>13</v>
      </c>
      <c r="O29" s="4" t="s">
        <v>14</v>
      </c>
      <c r="P29" s="4" t="s">
        <v>15</v>
      </c>
      <c r="Q29" s="4" t="s">
        <v>16</v>
      </c>
      <c r="R29" s="4" t="s">
        <v>17</v>
      </c>
      <c r="S29" s="2" t="s">
        <v>18</v>
      </c>
      <c r="T29" s="2" t="s">
        <v>19</v>
      </c>
    </row>
    <row r="30" spans="1:20" ht="12.75">
      <c r="A30" s="6">
        <v>1</v>
      </c>
      <c r="B30" s="6">
        <v>1</v>
      </c>
      <c r="C30" s="6">
        <v>1</v>
      </c>
      <c r="D30" s="6">
        <v>103</v>
      </c>
      <c r="E30" s="7" t="s">
        <v>59</v>
      </c>
      <c r="F30" s="7" t="s">
        <v>92</v>
      </c>
      <c r="G30" s="6">
        <v>0</v>
      </c>
      <c r="H30" s="6" t="s">
        <v>21</v>
      </c>
      <c r="I30" s="7" t="s">
        <v>83</v>
      </c>
      <c r="J30" s="8" t="s">
        <v>22</v>
      </c>
      <c r="K30" s="15">
        <v>0.05416666666666667</v>
      </c>
      <c r="L30" s="9">
        <v>7.35</v>
      </c>
      <c r="M30" s="9">
        <v>7.3</v>
      </c>
      <c r="N30" s="9">
        <v>7.3</v>
      </c>
      <c r="O30" s="9">
        <v>7.2</v>
      </c>
      <c r="P30" s="9">
        <v>7.3</v>
      </c>
      <c r="R30" s="9"/>
      <c r="S30" s="9">
        <f aca="true" t="shared" si="2" ref="S30:S35">TRUNC((SUM(L30:P30)-MIN(L30:P30)-MAX(L30:P30))/3,2)-Q30</f>
        <v>7.3</v>
      </c>
      <c r="T30" s="9">
        <f aca="true" t="shared" si="3" ref="T30:T35">TRUNC(AVERAGE(L30:P30),2)-Q30</f>
        <v>7.29</v>
      </c>
    </row>
    <row r="31" spans="1:20" ht="12.75">
      <c r="A31" s="6">
        <v>2</v>
      </c>
      <c r="C31" s="6">
        <v>2</v>
      </c>
      <c r="D31" s="6">
        <v>172</v>
      </c>
      <c r="E31" s="7" t="s">
        <v>140</v>
      </c>
      <c r="F31" s="7" t="s">
        <v>51</v>
      </c>
      <c r="G31" s="6">
        <v>0</v>
      </c>
      <c r="I31" s="7" t="s">
        <v>44</v>
      </c>
      <c r="J31" s="8" t="s">
        <v>22</v>
      </c>
      <c r="K31" s="8">
        <v>0.036111111111111115</v>
      </c>
      <c r="L31" s="9">
        <v>7</v>
      </c>
      <c r="M31" s="9">
        <v>7.1</v>
      </c>
      <c r="N31" s="9">
        <v>7</v>
      </c>
      <c r="O31" s="9">
        <v>6.9</v>
      </c>
      <c r="P31" s="9">
        <v>7.05</v>
      </c>
      <c r="S31" s="9">
        <f t="shared" si="2"/>
        <v>7.01</v>
      </c>
      <c r="T31" s="9">
        <f t="shared" si="3"/>
        <v>7.01</v>
      </c>
    </row>
    <row r="32" spans="1:20" ht="12.75">
      <c r="A32" s="10">
        <v>3</v>
      </c>
      <c r="B32" s="10"/>
      <c r="C32" s="10">
        <v>6</v>
      </c>
      <c r="D32" s="10">
        <v>215</v>
      </c>
      <c r="E32" t="s">
        <v>141</v>
      </c>
      <c r="F32" t="s">
        <v>142</v>
      </c>
      <c r="G32" s="10">
        <v>0</v>
      </c>
      <c r="H32" s="10"/>
      <c r="I32" t="s">
        <v>126</v>
      </c>
      <c r="J32" s="8" t="s">
        <v>22</v>
      </c>
      <c r="K32" s="16">
        <v>0.03333333333333333</v>
      </c>
      <c r="L32" s="12">
        <v>6.85</v>
      </c>
      <c r="M32" s="12">
        <v>7.1</v>
      </c>
      <c r="N32" s="10">
        <v>6.95</v>
      </c>
      <c r="O32" s="10">
        <v>6.95</v>
      </c>
      <c r="P32" s="10">
        <v>6.75</v>
      </c>
      <c r="Q32" s="10"/>
      <c r="S32" s="9">
        <f t="shared" si="2"/>
        <v>6.91</v>
      </c>
      <c r="T32" s="9">
        <f t="shared" si="3"/>
        <v>6.92</v>
      </c>
    </row>
    <row r="33" spans="1:20" ht="12.75">
      <c r="A33" s="10">
        <v>4</v>
      </c>
      <c r="B33" s="10"/>
      <c r="C33" s="10">
        <v>4</v>
      </c>
      <c r="D33" s="10">
        <v>165</v>
      </c>
      <c r="E33" t="s">
        <v>143</v>
      </c>
      <c r="F33" t="s">
        <v>144</v>
      </c>
      <c r="G33" s="10">
        <v>0</v>
      </c>
      <c r="H33" s="10"/>
      <c r="I33" t="s">
        <v>145</v>
      </c>
      <c r="J33" s="8" t="s">
        <v>22</v>
      </c>
      <c r="K33" s="16">
        <v>0.0625</v>
      </c>
      <c r="L33" s="12">
        <v>7.3</v>
      </c>
      <c r="M33" s="12">
        <v>7.3</v>
      </c>
      <c r="N33" s="10">
        <v>7.15</v>
      </c>
      <c r="O33" s="10">
        <v>7.05</v>
      </c>
      <c r="P33" s="10">
        <v>7.1</v>
      </c>
      <c r="Q33" s="9">
        <v>0.3</v>
      </c>
      <c r="R33" s="1" t="s">
        <v>148</v>
      </c>
      <c r="S33" s="9">
        <f t="shared" si="2"/>
        <v>6.88</v>
      </c>
      <c r="T33" s="9">
        <f t="shared" si="3"/>
        <v>6.88</v>
      </c>
    </row>
    <row r="34" spans="1:20" ht="12.75">
      <c r="A34" s="10">
        <v>5</v>
      </c>
      <c r="B34" s="10"/>
      <c r="C34" s="10">
        <v>5</v>
      </c>
      <c r="D34" s="10">
        <v>133</v>
      </c>
      <c r="E34" t="s">
        <v>146</v>
      </c>
      <c r="F34" t="s">
        <v>147</v>
      </c>
      <c r="G34" s="10">
        <v>0</v>
      </c>
      <c r="H34" s="10"/>
      <c r="I34" t="s">
        <v>83</v>
      </c>
      <c r="J34" s="8" t="s">
        <v>22</v>
      </c>
      <c r="K34" s="16">
        <v>0.06388888888888888</v>
      </c>
      <c r="L34" s="12">
        <v>6.9</v>
      </c>
      <c r="M34" s="12">
        <v>6.8</v>
      </c>
      <c r="N34" s="10">
        <v>6.8</v>
      </c>
      <c r="O34" s="10">
        <v>6.8</v>
      </c>
      <c r="P34" s="10">
        <v>7</v>
      </c>
      <c r="Q34" s="10"/>
      <c r="S34" s="9">
        <f t="shared" si="2"/>
        <v>6.83</v>
      </c>
      <c r="T34" s="9">
        <f t="shared" si="3"/>
        <v>6.86</v>
      </c>
    </row>
    <row r="35" spans="1:20" ht="12.75">
      <c r="A35" s="6">
        <v>6</v>
      </c>
      <c r="C35" s="6">
        <v>3</v>
      </c>
      <c r="D35" s="6">
        <v>211</v>
      </c>
      <c r="E35" s="7" t="s">
        <v>138</v>
      </c>
      <c r="F35" s="7" t="s">
        <v>139</v>
      </c>
      <c r="G35" s="6">
        <v>0</v>
      </c>
      <c r="I35" s="7" t="s">
        <v>44</v>
      </c>
      <c r="J35" s="8" t="s">
        <v>22</v>
      </c>
      <c r="K35" s="8">
        <v>0.03958333333333333</v>
      </c>
      <c r="L35" s="9">
        <v>6.65</v>
      </c>
      <c r="M35" s="9">
        <v>6.8</v>
      </c>
      <c r="N35" s="9">
        <v>6.6</v>
      </c>
      <c r="O35" s="9">
        <v>6.6</v>
      </c>
      <c r="P35" s="9">
        <v>6.6</v>
      </c>
      <c r="S35" s="9">
        <f t="shared" si="2"/>
        <v>6.61</v>
      </c>
      <c r="T35" s="9">
        <f t="shared" si="3"/>
        <v>6.65</v>
      </c>
    </row>
    <row r="36" spans="1:17" ht="12.75">
      <c r="A36" s="10"/>
      <c r="B36" s="10"/>
      <c r="C36" s="10"/>
      <c r="D36" s="10"/>
      <c r="E36"/>
      <c r="F36"/>
      <c r="G36" s="10"/>
      <c r="H36" s="10"/>
      <c r="I36"/>
      <c r="J36" s="10"/>
      <c r="K36" s="16"/>
      <c r="L36" s="12"/>
      <c r="M36" s="12"/>
      <c r="N36" s="10"/>
      <c r="O36" s="10"/>
      <c r="P36" s="10"/>
      <c r="Q36" s="10"/>
    </row>
    <row r="37" spans="1:20" ht="27.75" thickBot="1">
      <c r="A37" s="33" t="s">
        <v>61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ht="12.75">
      <c r="A38" s="2" t="s">
        <v>1</v>
      </c>
      <c r="B38" s="2" t="s">
        <v>2</v>
      </c>
      <c r="C38" s="2" t="s">
        <v>3</v>
      </c>
      <c r="D38" s="2" t="s">
        <v>4</v>
      </c>
      <c r="E38" s="2" t="s">
        <v>6</v>
      </c>
      <c r="F38" s="2" t="s">
        <v>5</v>
      </c>
      <c r="G38" s="2" t="s">
        <v>7</v>
      </c>
      <c r="H38" s="2" t="s">
        <v>2</v>
      </c>
      <c r="I38" s="2" t="s">
        <v>8</v>
      </c>
      <c r="J38" s="3" t="s">
        <v>9</v>
      </c>
      <c r="K38" s="3" t="s">
        <v>10</v>
      </c>
      <c r="L38" s="4" t="s">
        <v>11</v>
      </c>
      <c r="M38" s="4" t="s">
        <v>12</v>
      </c>
      <c r="N38" s="4" t="s">
        <v>13</v>
      </c>
      <c r="O38" s="4" t="s">
        <v>14</v>
      </c>
      <c r="P38" s="4" t="s">
        <v>15</v>
      </c>
      <c r="Q38" s="4" t="s">
        <v>16</v>
      </c>
      <c r="R38" s="4" t="s">
        <v>17</v>
      </c>
      <c r="S38" s="2" t="s">
        <v>18</v>
      </c>
      <c r="T38" s="2" t="s">
        <v>19</v>
      </c>
    </row>
    <row r="39" spans="1:20" ht="12.75">
      <c r="A39" s="6">
        <v>1</v>
      </c>
      <c r="B39" s="6">
        <v>1</v>
      </c>
      <c r="C39" s="6">
        <v>3</v>
      </c>
      <c r="D39" s="6">
        <v>191</v>
      </c>
      <c r="E39" s="7" t="s">
        <v>155</v>
      </c>
      <c r="F39" s="7" t="s">
        <v>156</v>
      </c>
      <c r="G39" s="6">
        <v>0</v>
      </c>
      <c r="H39" s="6" t="s">
        <v>56</v>
      </c>
      <c r="I39" s="7" t="s">
        <v>28</v>
      </c>
      <c r="J39" s="8" t="s">
        <v>32</v>
      </c>
      <c r="K39" s="15">
        <v>0.06041666666666667</v>
      </c>
      <c r="L39" s="9">
        <v>8.1</v>
      </c>
      <c r="M39" s="9">
        <v>8.1</v>
      </c>
      <c r="N39" s="9">
        <v>8</v>
      </c>
      <c r="O39" s="9">
        <v>8.05</v>
      </c>
      <c r="P39" s="9">
        <v>8.1</v>
      </c>
      <c r="S39" s="9">
        <f aca="true" t="shared" si="4" ref="S39:S48">TRUNC((SUM(L39:P39)-MIN(L39:P39)-MAX(L39:P39))/3,2)-Q39</f>
        <v>8.08</v>
      </c>
      <c r="T39" s="9">
        <f aca="true" t="shared" si="5" ref="T39:T48">TRUNC(AVERAGE(L39:P39),2)-Q39</f>
        <v>8.07</v>
      </c>
    </row>
    <row r="40" spans="1:20" ht="12.75">
      <c r="A40" s="6">
        <v>2</v>
      </c>
      <c r="C40" s="6">
        <v>10</v>
      </c>
      <c r="D40" s="6">
        <v>137</v>
      </c>
      <c r="E40" s="7" t="s">
        <v>166</v>
      </c>
      <c r="F40" s="7" t="s">
        <v>167</v>
      </c>
      <c r="G40" s="6">
        <v>0</v>
      </c>
      <c r="I40" s="7" t="s">
        <v>168</v>
      </c>
      <c r="J40" s="8" t="s">
        <v>32</v>
      </c>
      <c r="K40" s="15">
        <v>0.07013888888888889</v>
      </c>
      <c r="L40" s="9">
        <v>8</v>
      </c>
      <c r="M40" s="9">
        <v>7.95</v>
      </c>
      <c r="N40" s="9">
        <v>8</v>
      </c>
      <c r="O40" s="9">
        <v>7.9</v>
      </c>
      <c r="P40" s="9">
        <v>8.1</v>
      </c>
      <c r="S40" s="9">
        <f t="shared" si="4"/>
        <v>7.98</v>
      </c>
      <c r="T40" s="9">
        <f t="shared" si="5"/>
        <v>7.99</v>
      </c>
    </row>
    <row r="41" spans="1:20" ht="12.75">
      <c r="A41" s="6">
        <v>3</v>
      </c>
      <c r="C41" s="6">
        <v>7</v>
      </c>
      <c r="D41" s="6">
        <v>213</v>
      </c>
      <c r="E41" s="7" t="s">
        <v>113</v>
      </c>
      <c r="F41" s="7" t="s">
        <v>114</v>
      </c>
      <c r="G41" s="6">
        <v>0</v>
      </c>
      <c r="I41" s="7" t="s">
        <v>49</v>
      </c>
      <c r="J41" s="8" t="s">
        <v>32</v>
      </c>
      <c r="K41" s="15">
        <v>0.06527777777777778</v>
      </c>
      <c r="L41" s="9">
        <v>8</v>
      </c>
      <c r="M41" s="9">
        <v>7.95</v>
      </c>
      <c r="N41" s="9">
        <v>7.9</v>
      </c>
      <c r="O41" s="9">
        <v>7.9</v>
      </c>
      <c r="P41" s="9">
        <v>8</v>
      </c>
      <c r="S41" s="9">
        <f t="shared" si="4"/>
        <v>7.95</v>
      </c>
      <c r="T41" s="9">
        <f t="shared" si="5"/>
        <v>7.95</v>
      </c>
    </row>
    <row r="42" spans="1:20" ht="12.75">
      <c r="A42" s="6">
        <v>4</v>
      </c>
      <c r="B42" s="6">
        <v>3</v>
      </c>
      <c r="C42" s="6">
        <v>9</v>
      </c>
      <c r="D42" s="6">
        <v>138</v>
      </c>
      <c r="E42" s="7" t="s">
        <v>165</v>
      </c>
      <c r="F42" s="7" t="s">
        <v>71</v>
      </c>
      <c r="G42" s="6">
        <v>0</v>
      </c>
      <c r="H42" s="6" t="s">
        <v>38</v>
      </c>
      <c r="I42" s="7" t="s">
        <v>28</v>
      </c>
      <c r="J42" s="8" t="s">
        <v>32</v>
      </c>
      <c r="K42" s="15">
        <v>0.06458333333333334</v>
      </c>
      <c r="L42" s="9">
        <v>7.95</v>
      </c>
      <c r="M42" s="9">
        <v>7.95</v>
      </c>
      <c r="N42" s="9">
        <v>8</v>
      </c>
      <c r="O42" s="9">
        <v>7.75</v>
      </c>
      <c r="P42" s="9">
        <v>7.95</v>
      </c>
      <c r="S42" s="9">
        <f t="shared" si="4"/>
        <v>7.95</v>
      </c>
      <c r="T42" s="9">
        <f t="shared" si="5"/>
        <v>7.92</v>
      </c>
    </row>
    <row r="43" spans="1:20" ht="12.75">
      <c r="A43" s="6">
        <v>5</v>
      </c>
      <c r="B43" s="6">
        <v>4</v>
      </c>
      <c r="C43" s="6">
        <v>8</v>
      </c>
      <c r="D43" s="6">
        <v>151</v>
      </c>
      <c r="E43" s="7" t="s">
        <v>163</v>
      </c>
      <c r="F43" s="7" t="s">
        <v>164</v>
      </c>
      <c r="G43" s="6">
        <v>0</v>
      </c>
      <c r="H43" s="6" t="s">
        <v>38</v>
      </c>
      <c r="I43" s="7" t="s">
        <v>31</v>
      </c>
      <c r="J43" s="8" t="s">
        <v>32</v>
      </c>
      <c r="K43" s="15">
        <v>0.059722222222222225</v>
      </c>
      <c r="L43" s="9">
        <v>7.85</v>
      </c>
      <c r="M43" s="9">
        <v>7.95</v>
      </c>
      <c r="N43" s="9">
        <v>8.1</v>
      </c>
      <c r="O43" s="9">
        <v>7.95</v>
      </c>
      <c r="P43" s="9">
        <v>7.9</v>
      </c>
      <c r="S43" s="9">
        <f t="shared" si="4"/>
        <v>7.93</v>
      </c>
      <c r="T43" s="9">
        <f t="shared" si="5"/>
        <v>7.95</v>
      </c>
    </row>
    <row r="44" spans="1:20" ht="12.75">
      <c r="A44" s="6">
        <v>6</v>
      </c>
      <c r="C44" s="6">
        <v>2</v>
      </c>
      <c r="D44" s="6">
        <v>127</v>
      </c>
      <c r="E44" s="7" t="s">
        <v>153</v>
      </c>
      <c r="F44" s="7" t="s">
        <v>154</v>
      </c>
      <c r="G44" s="6">
        <v>0</v>
      </c>
      <c r="I44" s="7" t="s">
        <v>25</v>
      </c>
      <c r="J44" s="8" t="s">
        <v>32</v>
      </c>
      <c r="K44" s="15">
        <v>0.06666666666666667</v>
      </c>
      <c r="L44" s="9">
        <v>7.8</v>
      </c>
      <c r="M44" s="9">
        <v>7.9</v>
      </c>
      <c r="N44" s="9">
        <v>7.8</v>
      </c>
      <c r="O44" s="9">
        <v>7.8</v>
      </c>
      <c r="P44" s="9">
        <v>7.8</v>
      </c>
      <c r="S44" s="9">
        <f t="shared" si="4"/>
        <v>7.8</v>
      </c>
      <c r="T44" s="9">
        <f t="shared" si="5"/>
        <v>7.82</v>
      </c>
    </row>
    <row r="45" spans="1:20" ht="12.75">
      <c r="A45" s="6">
        <v>7</v>
      </c>
      <c r="C45" s="6">
        <v>6</v>
      </c>
      <c r="D45" s="6">
        <v>120</v>
      </c>
      <c r="E45" s="7" t="s">
        <v>161</v>
      </c>
      <c r="F45" s="7" t="s">
        <v>162</v>
      </c>
      <c r="G45" s="6">
        <v>0</v>
      </c>
      <c r="I45" s="7" t="s">
        <v>44</v>
      </c>
      <c r="J45" s="8" t="s">
        <v>32</v>
      </c>
      <c r="K45" s="15">
        <v>0.06388888888888888</v>
      </c>
      <c r="L45" s="9">
        <v>7.75</v>
      </c>
      <c r="M45" s="9">
        <v>7.8</v>
      </c>
      <c r="N45" s="9">
        <v>7.8</v>
      </c>
      <c r="O45" s="9">
        <v>7.8</v>
      </c>
      <c r="P45" s="9">
        <v>7.9</v>
      </c>
      <c r="S45" s="9">
        <f t="shared" si="4"/>
        <v>7.8</v>
      </c>
      <c r="T45" s="9">
        <f t="shared" si="5"/>
        <v>7.81</v>
      </c>
    </row>
    <row r="46" spans="1:20" ht="12.75">
      <c r="A46" s="6">
        <v>8</v>
      </c>
      <c r="B46" s="6">
        <v>5</v>
      </c>
      <c r="C46" s="6">
        <v>4</v>
      </c>
      <c r="D46" s="6">
        <v>108</v>
      </c>
      <c r="E46" s="7" t="s">
        <v>157</v>
      </c>
      <c r="F46" s="7" t="s">
        <v>158</v>
      </c>
      <c r="G46" s="6">
        <v>0</v>
      </c>
      <c r="H46" s="6" t="s">
        <v>21</v>
      </c>
      <c r="I46" s="7" t="s">
        <v>49</v>
      </c>
      <c r="J46" s="8" t="s">
        <v>32</v>
      </c>
      <c r="K46" s="15">
        <v>0.07083333333333333</v>
      </c>
      <c r="L46" s="9">
        <v>7.8</v>
      </c>
      <c r="M46" s="9">
        <v>7.8</v>
      </c>
      <c r="N46" s="9">
        <v>7.75</v>
      </c>
      <c r="O46" s="9">
        <v>8</v>
      </c>
      <c r="P46" s="9">
        <v>7.7</v>
      </c>
      <c r="S46" s="9">
        <f t="shared" si="4"/>
        <v>7.78</v>
      </c>
      <c r="T46" s="9">
        <f t="shared" si="5"/>
        <v>7.81</v>
      </c>
    </row>
    <row r="47" spans="1:20" ht="12.75">
      <c r="A47" s="6">
        <v>9</v>
      </c>
      <c r="C47" s="6">
        <v>5</v>
      </c>
      <c r="D47" s="6">
        <v>207</v>
      </c>
      <c r="E47" s="7" t="s">
        <v>159</v>
      </c>
      <c r="F47" s="7" t="s">
        <v>160</v>
      </c>
      <c r="G47" s="6">
        <v>0</v>
      </c>
      <c r="I47" s="7" t="s">
        <v>44</v>
      </c>
      <c r="J47" s="8" t="s">
        <v>32</v>
      </c>
      <c r="K47" s="15">
        <v>0.07569444444444444</v>
      </c>
      <c r="L47" s="9">
        <v>7.6</v>
      </c>
      <c r="M47" s="9">
        <v>7.7</v>
      </c>
      <c r="N47" s="9">
        <v>7.6</v>
      </c>
      <c r="O47" s="9">
        <v>7.7</v>
      </c>
      <c r="P47" s="9">
        <v>7.8</v>
      </c>
      <c r="S47" s="9">
        <f t="shared" si="4"/>
        <v>7.66</v>
      </c>
      <c r="T47" s="9">
        <f t="shared" si="5"/>
        <v>7.68</v>
      </c>
    </row>
    <row r="48" spans="1:20" ht="12.75">
      <c r="A48" s="6">
        <v>10</v>
      </c>
      <c r="B48" s="6">
        <v>6</v>
      </c>
      <c r="C48" s="6">
        <v>1</v>
      </c>
      <c r="D48" s="6">
        <v>110</v>
      </c>
      <c r="E48" s="7" t="s">
        <v>151</v>
      </c>
      <c r="F48" s="7" t="s">
        <v>152</v>
      </c>
      <c r="G48" s="6">
        <v>0</v>
      </c>
      <c r="H48" s="6" t="s">
        <v>38</v>
      </c>
      <c r="I48" s="7" t="s">
        <v>49</v>
      </c>
      <c r="J48" s="8" t="s">
        <v>32</v>
      </c>
      <c r="K48" s="15">
        <v>0.057638888888888885</v>
      </c>
      <c r="L48" s="9">
        <v>7.65</v>
      </c>
      <c r="M48" s="9">
        <v>7.7</v>
      </c>
      <c r="N48" s="9">
        <v>7.6</v>
      </c>
      <c r="O48" s="9">
        <v>7.6</v>
      </c>
      <c r="P48" s="9">
        <v>7.6</v>
      </c>
      <c r="R48" s="9"/>
      <c r="S48" s="9">
        <f t="shared" si="4"/>
        <v>7.61</v>
      </c>
      <c r="T48" s="9">
        <f t="shared" si="5"/>
        <v>7.63</v>
      </c>
    </row>
    <row r="50" spans="1:20" ht="27.75" thickBot="1">
      <c r="A50" s="33" t="s">
        <v>69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1:20" ht="12.75">
      <c r="A51" s="2" t="s">
        <v>1</v>
      </c>
      <c r="B51" s="2" t="s">
        <v>2</v>
      </c>
      <c r="C51" s="2" t="s">
        <v>3</v>
      </c>
      <c r="D51" s="2" t="s">
        <v>4</v>
      </c>
      <c r="E51" s="2" t="s">
        <v>6</v>
      </c>
      <c r="F51" s="2" t="s">
        <v>5</v>
      </c>
      <c r="G51" s="2" t="s">
        <v>7</v>
      </c>
      <c r="H51" s="2" t="s">
        <v>2</v>
      </c>
      <c r="I51" s="2" t="s">
        <v>8</v>
      </c>
      <c r="J51" s="3" t="s">
        <v>9</v>
      </c>
      <c r="K51" s="3" t="s">
        <v>10</v>
      </c>
      <c r="L51" s="4" t="s">
        <v>11</v>
      </c>
      <c r="M51" s="4" t="s">
        <v>12</v>
      </c>
      <c r="N51" s="4" t="s">
        <v>13</v>
      </c>
      <c r="O51" s="4" t="s">
        <v>14</v>
      </c>
      <c r="P51" s="4" t="s">
        <v>15</v>
      </c>
      <c r="Q51" s="4" t="s">
        <v>16</v>
      </c>
      <c r="R51" s="4" t="s">
        <v>17</v>
      </c>
      <c r="S51" s="2" t="s">
        <v>18</v>
      </c>
      <c r="T51" s="2" t="s">
        <v>19</v>
      </c>
    </row>
    <row r="52" spans="1:20" ht="12.75">
      <c r="A52" s="6">
        <v>1</v>
      </c>
      <c r="C52" s="6">
        <v>11</v>
      </c>
      <c r="D52" s="6">
        <v>195</v>
      </c>
      <c r="E52" s="7" t="s">
        <v>182</v>
      </c>
      <c r="F52" s="7" t="s">
        <v>64</v>
      </c>
      <c r="G52" s="6">
        <v>0</v>
      </c>
      <c r="I52" s="7" t="s">
        <v>25</v>
      </c>
      <c r="J52" s="8" t="s">
        <v>22</v>
      </c>
      <c r="K52" s="15">
        <v>0.04027777777777778</v>
      </c>
      <c r="L52" s="9">
        <v>7.2</v>
      </c>
      <c r="M52" s="9">
        <v>7.2</v>
      </c>
      <c r="N52" s="9">
        <v>7.2</v>
      </c>
      <c r="O52" s="9">
        <v>7.15</v>
      </c>
      <c r="P52" s="9">
        <v>7.05</v>
      </c>
      <c r="S52" s="9">
        <f aca="true" t="shared" si="6" ref="S52:S68">TRUNC((SUM(L52:P52)-MIN(L52:P52)-MAX(L52:P52))/3,2)-Q52</f>
        <v>7.18</v>
      </c>
      <c r="T52" s="9">
        <f aca="true" t="shared" si="7" ref="T52:T68">TRUNC(AVERAGE(L52:P52),2)-Q52</f>
        <v>7.16</v>
      </c>
    </row>
    <row r="53" spans="1:20" ht="12.75">
      <c r="A53" s="6">
        <v>2</v>
      </c>
      <c r="B53" s="6">
        <v>1</v>
      </c>
      <c r="C53" s="6">
        <v>7</v>
      </c>
      <c r="D53" s="6">
        <v>104</v>
      </c>
      <c r="E53" s="7" t="s">
        <v>175</v>
      </c>
      <c r="F53" s="7" t="s">
        <v>98</v>
      </c>
      <c r="G53" s="6">
        <v>0</v>
      </c>
      <c r="H53" s="6" t="s">
        <v>21</v>
      </c>
      <c r="I53" s="7" t="s">
        <v>31</v>
      </c>
      <c r="J53" s="8" t="s">
        <v>22</v>
      </c>
      <c r="K53" s="15">
        <v>0.03125</v>
      </c>
      <c r="L53" s="9">
        <v>7.1</v>
      </c>
      <c r="M53" s="9">
        <v>6.9</v>
      </c>
      <c r="N53" s="9">
        <v>7.2</v>
      </c>
      <c r="O53" s="9">
        <v>7.15</v>
      </c>
      <c r="P53" s="9">
        <v>7.1</v>
      </c>
      <c r="S53" s="9">
        <f t="shared" si="6"/>
        <v>7.11</v>
      </c>
      <c r="T53" s="9">
        <f t="shared" si="7"/>
        <v>7.09</v>
      </c>
    </row>
    <row r="54" spans="1:20" ht="12.75">
      <c r="A54" s="6">
        <v>3</v>
      </c>
      <c r="B54" s="6">
        <v>2</v>
      </c>
      <c r="C54" s="6">
        <v>2</v>
      </c>
      <c r="D54" s="6">
        <v>194</v>
      </c>
      <c r="E54" s="7" t="s">
        <v>170</v>
      </c>
      <c r="F54" s="7" t="s">
        <v>48</v>
      </c>
      <c r="G54" s="6">
        <v>0</v>
      </c>
      <c r="H54" s="6" t="s">
        <v>38</v>
      </c>
      <c r="I54" s="7" t="s">
        <v>49</v>
      </c>
      <c r="J54" s="8" t="s">
        <v>22</v>
      </c>
      <c r="K54" s="15">
        <v>0.03888888888888889</v>
      </c>
      <c r="L54" s="9">
        <v>7.15</v>
      </c>
      <c r="M54" s="9">
        <v>7.1</v>
      </c>
      <c r="N54" s="9">
        <v>7.1</v>
      </c>
      <c r="O54" s="9">
        <v>7</v>
      </c>
      <c r="P54" s="9">
        <v>7.1</v>
      </c>
      <c r="S54" s="9">
        <f t="shared" si="6"/>
        <v>7.1</v>
      </c>
      <c r="T54" s="9">
        <f t="shared" si="7"/>
        <v>7.09</v>
      </c>
    </row>
    <row r="55" spans="1:20" ht="12.75">
      <c r="A55" s="6">
        <v>4</v>
      </c>
      <c r="C55" s="6">
        <v>12</v>
      </c>
      <c r="D55" s="6">
        <v>192</v>
      </c>
      <c r="E55" s="7" t="s">
        <v>45</v>
      </c>
      <c r="F55" s="7" t="s">
        <v>183</v>
      </c>
      <c r="G55" s="6">
        <v>0</v>
      </c>
      <c r="I55" s="7" t="s">
        <v>83</v>
      </c>
      <c r="J55" s="8" t="s">
        <v>22</v>
      </c>
      <c r="K55" s="15">
        <v>0.06388888888888888</v>
      </c>
      <c r="L55" s="9">
        <v>7.1</v>
      </c>
      <c r="M55" s="9">
        <v>7.1</v>
      </c>
      <c r="N55" s="9">
        <v>7</v>
      </c>
      <c r="O55" s="9">
        <v>7.2</v>
      </c>
      <c r="P55" s="9">
        <v>6.9</v>
      </c>
      <c r="S55" s="9">
        <f t="shared" si="6"/>
        <v>7.06</v>
      </c>
      <c r="T55" s="9">
        <f t="shared" si="7"/>
        <v>7.06</v>
      </c>
    </row>
    <row r="56" spans="1:20" ht="12.75">
      <c r="A56" s="6">
        <v>5</v>
      </c>
      <c r="C56" s="6">
        <v>16</v>
      </c>
      <c r="D56" s="6">
        <v>134</v>
      </c>
      <c r="E56" s="7" t="s">
        <v>33</v>
      </c>
      <c r="F56" s="7" t="s">
        <v>85</v>
      </c>
      <c r="G56" s="6">
        <v>0</v>
      </c>
      <c r="I56" s="7" t="s">
        <v>83</v>
      </c>
      <c r="J56" s="8" t="s">
        <v>22</v>
      </c>
      <c r="K56" s="15">
        <v>0.06527777777777778</v>
      </c>
      <c r="L56" s="9">
        <v>7.2</v>
      </c>
      <c r="M56" s="9">
        <v>6.9</v>
      </c>
      <c r="N56" s="9">
        <v>6.85</v>
      </c>
      <c r="O56" s="9">
        <v>7.1</v>
      </c>
      <c r="P56" s="9">
        <v>6.95</v>
      </c>
      <c r="S56" s="9">
        <f t="shared" si="6"/>
        <v>6.98</v>
      </c>
      <c r="T56" s="9">
        <f t="shared" si="7"/>
        <v>7</v>
      </c>
    </row>
    <row r="57" spans="1:20" ht="12.75">
      <c r="A57" s="6">
        <v>6</v>
      </c>
      <c r="B57" s="6"/>
      <c r="C57" s="6">
        <v>9</v>
      </c>
      <c r="D57" s="6">
        <v>149</v>
      </c>
      <c r="E57" s="7" t="s">
        <v>178</v>
      </c>
      <c r="F57" s="7" t="s">
        <v>179</v>
      </c>
      <c r="G57" s="6">
        <v>0</v>
      </c>
      <c r="H57" s="6"/>
      <c r="I57" s="7" t="s">
        <v>28</v>
      </c>
      <c r="J57" s="8" t="s">
        <v>22</v>
      </c>
      <c r="K57" s="15">
        <v>0.03680555555555556</v>
      </c>
      <c r="L57" s="9">
        <v>6.85</v>
      </c>
      <c r="M57" s="9">
        <v>7.1</v>
      </c>
      <c r="N57" s="9">
        <v>6.95</v>
      </c>
      <c r="O57" s="9">
        <v>7</v>
      </c>
      <c r="P57" s="9">
        <v>6.9</v>
      </c>
      <c r="S57" s="9">
        <f t="shared" si="6"/>
        <v>6.95</v>
      </c>
      <c r="T57" s="9">
        <f t="shared" si="7"/>
        <v>6.96</v>
      </c>
    </row>
    <row r="58" spans="1:20" ht="12.75">
      <c r="A58" s="6">
        <v>7</v>
      </c>
      <c r="B58" s="6"/>
      <c r="C58" s="6">
        <v>1</v>
      </c>
      <c r="D58" s="6">
        <v>131</v>
      </c>
      <c r="E58" s="7" t="s">
        <v>169</v>
      </c>
      <c r="F58" s="7" t="s">
        <v>51</v>
      </c>
      <c r="G58" s="6">
        <v>0</v>
      </c>
      <c r="H58" s="6"/>
      <c r="I58" s="7" t="s">
        <v>49</v>
      </c>
      <c r="J58" s="8" t="s">
        <v>22</v>
      </c>
      <c r="K58" s="15">
        <v>0.03194444444444445</v>
      </c>
      <c r="L58" s="9">
        <v>6.9</v>
      </c>
      <c r="M58" s="9">
        <v>7</v>
      </c>
      <c r="N58" s="9">
        <v>7</v>
      </c>
      <c r="O58" s="9">
        <v>6.9</v>
      </c>
      <c r="P58" s="9">
        <v>6.9</v>
      </c>
      <c r="S58" s="9">
        <f t="shared" si="6"/>
        <v>6.93</v>
      </c>
      <c r="T58" s="9">
        <f t="shared" si="7"/>
        <v>6.94</v>
      </c>
    </row>
    <row r="59" spans="1:20" ht="12.75">
      <c r="A59" s="6">
        <v>7</v>
      </c>
      <c r="B59" s="6"/>
      <c r="C59" s="6">
        <v>5</v>
      </c>
      <c r="D59" s="6">
        <v>139</v>
      </c>
      <c r="E59" s="7" t="s">
        <v>173</v>
      </c>
      <c r="F59" s="7" t="s">
        <v>174</v>
      </c>
      <c r="G59" s="6">
        <v>0</v>
      </c>
      <c r="H59" s="6"/>
      <c r="I59" s="7" t="s">
        <v>126</v>
      </c>
      <c r="J59" s="8" t="s">
        <v>22</v>
      </c>
      <c r="K59" s="15">
        <v>0.03263888888888889</v>
      </c>
      <c r="L59" s="9">
        <v>7.1</v>
      </c>
      <c r="M59" s="9">
        <v>6.8</v>
      </c>
      <c r="N59" s="9">
        <v>7.1</v>
      </c>
      <c r="O59" s="9">
        <v>6.8</v>
      </c>
      <c r="P59" s="9">
        <v>6.9</v>
      </c>
      <c r="S59" s="9">
        <f t="shared" si="6"/>
        <v>6.93</v>
      </c>
      <c r="T59" s="9">
        <f t="shared" si="7"/>
        <v>6.94</v>
      </c>
    </row>
    <row r="60" spans="1:20" ht="12.75">
      <c r="A60" s="6">
        <v>9</v>
      </c>
      <c r="B60" s="6">
        <v>3</v>
      </c>
      <c r="C60" s="6">
        <v>14</v>
      </c>
      <c r="D60" s="6">
        <v>116</v>
      </c>
      <c r="E60" s="7" t="s">
        <v>54</v>
      </c>
      <c r="F60" s="7" t="s">
        <v>185</v>
      </c>
      <c r="G60" s="6">
        <v>0</v>
      </c>
      <c r="H60" s="6" t="s">
        <v>38</v>
      </c>
      <c r="I60" s="7" t="s">
        <v>31</v>
      </c>
      <c r="J60" s="8" t="s">
        <v>22</v>
      </c>
      <c r="K60" s="15">
        <v>0.035416666666666666</v>
      </c>
      <c r="L60" s="9">
        <v>6.9</v>
      </c>
      <c r="M60" s="9">
        <v>6.8</v>
      </c>
      <c r="N60" s="9">
        <v>6.85</v>
      </c>
      <c r="O60" s="9">
        <v>6.8</v>
      </c>
      <c r="P60" s="9">
        <v>7</v>
      </c>
      <c r="S60" s="9">
        <f t="shared" si="6"/>
        <v>6.85</v>
      </c>
      <c r="T60" s="9">
        <f t="shared" si="7"/>
        <v>6.87</v>
      </c>
    </row>
    <row r="61" spans="1:20" ht="12.75">
      <c r="A61" s="6">
        <v>10</v>
      </c>
      <c r="B61" s="6"/>
      <c r="C61" s="6">
        <v>17</v>
      </c>
      <c r="D61" s="6">
        <v>136</v>
      </c>
      <c r="E61" s="7" t="s">
        <v>187</v>
      </c>
      <c r="F61" s="7" t="s">
        <v>188</v>
      </c>
      <c r="G61" s="6">
        <v>0</v>
      </c>
      <c r="H61" s="6"/>
      <c r="I61" s="7" t="s">
        <v>31</v>
      </c>
      <c r="J61" s="8" t="s">
        <v>22</v>
      </c>
      <c r="K61" s="15">
        <v>0.029166666666666664</v>
      </c>
      <c r="L61" s="9">
        <v>6.7</v>
      </c>
      <c r="M61" s="9">
        <v>6.9</v>
      </c>
      <c r="N61" s="9">
        <v>6.9</v>
      </c>
      <c r="O61" s="9">
        <v>6.65</v>
      </c>
      <c r="P61" s="9">
        <v>6.75</v>
      </c>
      <c r="R61" s="9"/>
      <c r="S61" s="9">
        <f t="shared" si="6"/>
        <v>6.78</v>
      </c>
      <c r="T61" s="9">
        <f t="shared" si="7"/>
        <v>6.78</v>
      </c>
    </row>
    <row r="62" spans="1:20" ht="12.75">
      <c r="A62" s="6">
        <v>11</v>
      </c>
      <c r="B62" s="6">
        <v>4</v>
      </c>
      <c r="C62" s="6">
        <v>3</v>
      </c>
      <c r="D62" s="6">
        <v>132</v>
      </c>
      <c r="E62" s="7" t="s">
        <v>108</v>
      </c>
      <c r="F62" s="7" t="s">
        <v>171</v>
      </c>
      <c r="G62" s="6">
        <v>0</v>
      </c>
      <c r="H62" s="6" t="s">
        <v>38</v>
      </c>
      <c r="I62" s="7" t="s">
        <v>31</v>
      </c>
      <c r="J62" s="8" t="s">
        <v>22</v>
      </c>
      <c r="K62" s="15">
        <v>0.03125</v>
      </c>
      <c r="L62" s="9">
        <v>6.75</v>
      </c>
      <c r="M62" s="9">
        <v>6.8</v>
      </c>
      <c r="N62" s="9">
        <v>6.7</v>
      </c>
      <c r="O62" s="9">
        <v>6.7</v>
      </c>
      <c r="P62" s="9">
        <v>6.8</v>
      </c>
      <c r="S62" s="9">
        <f t="shared" si="6"/>
        <v>6.75</v>
      </c>
      <c r="T62" s="9">
        <f t="shared" si="7"/>
        <v>6.75</v>
      </c>
    </row>
    <row r="63" spans="1:20" ht="12.75">
      <c r="A63" s="6">
        <v>12</v>
      </c>
      <c r="C63" s="6">
        <v>8</v>
      </c>
      <c r="D63" s="6">
        <v>119</v>
      </c>
      <c r="E63" s="7" t="s">
        <v>176</v>
      </c>
      <c r="F63" s="7" t="s">
        <v>177</v>
      </c>
      <c r="G63" s="6">
        <v>0</v>
      </c>
      <c r="I63" s="7" t="s">
        <v>126</v>
      </c>
      <c r="J63" s="8" t="s">
        <v>22</v>
      </c>
      <c r="K63" s="15">
        <v>0.027777777777777776</v>
      </c>
      <c r="L63" s="9">
        <v>6.7</v>
      </c>
      <c r="M63" s="9">
        <v>6.8</v>
      </c>
      <c r="N63" s="9">
        <v>6.8</v>
      </c>
      <c r="O63" s="9">
        <v>6.7</v>
      </c>
      <c r="P63" s="9">
        <v>6.6</v>
      </c>
      <c r="S63" s="9">
        <f t="shared" si="6"/>
        <v>6.73</v>
      </c>
      <c r="T63" s="9">
        <f t="shared" si="7"/>
        <v>6.72</v>
      </c>
    </row>
    <row r="64" spans="1:20" ht="12.75">
      <c r="A64" s="6">
        <v>13</v>
      </c>
      <c r="B64" s="6"/>
      <c r="C64" s="6">
        <v>10</v>
      </c>
      <c r="D64" s="6">
        <v>206</v>
      </c>
      <c r="E64" s="7" t="s">
        <v>180</v>
      </c>
      <c r="F64" s="7" t="s">
        <v>181</v>
      </c>
      <c r="G64" s="6">
        <v>0</v>
      </c>
      <c r="H64" s="6"/>
      <c r="I64" s="7" t="s">
        <v>83</v>
      </c>
      <c r="J64" s="8" t="s">
        <v>22</v>
      </c>
      <c r="K64" s="15">
        <v>0.061111111111111116</v>
      </c>
      <c r="L64" s="9">
        <v>7</v>
      </c>
      <c r="M64" s="9">
        <v>7</v>
      </c>
      <c r="N64" s="9">
        <v>6.85</v>
      </c>
      <c r="O64" s="9">
        <v>7.1</v>
      </c>
      <c r="P64" s="9">
        <v>7.1</v>
      </c>
      <c r="Q64" s="9">
        <v>0.3</v>
      </c>
      <c r="R64" s="11" t="s">
        <v>148</v>
      </c>
      <c r="S64" s="9">
        <f t="shared" si="6"/>
        <v>6.73</v>
      </c>
      <c r="T64" s="9">
        <f t="shared" si="7"/>
        <v>6.71</v>
      </c>
    </row>
    <row r="65" spans="1:20" ht="12.75">
      <c r="A65" s="6">
        <v>14</v>
      </c>
      <c r="B65" s="6"/>
      <c r="C65" s="6">
        <v>4</v>
      </c>
      <c r="D65" s="6">
        <v>204</v>
      </c>
      <c r="E65" s="7" t="s">
        <v>172</v>
      </c>
      <c r="F65" s="7" t="s">
        <v>62</v>
      </c>
      <c r="G65" s="6">
        <v>0</v>
      </c>
      <c r="H65" s="6"/>
      <c r="I65" s="7" t="s">
        <v>31</v>
      </c>
      <c r="J65" s="8" t="s">
        <v>22</v>
      </c>
      <c r="K65" s="15">
        <v>0.03263888888888889</v>
      </c>
      <c r="L65" s="9">
        <v>6.7</v>
      </c>
      <c r="M65" s="9">
        <v>6.7</v>
      </c>
      <c r="N65" s="9">
        <v>6.95</v>
      </c>
      <c r="O65" s="9">
        <v>6.6</v>
      </c>
      <c r="P65" s="9">
        <v>6.75</v>
      </c>
      <c r="S65" s="9">
        <f t="shared" si="6"/>
        <v>6.71</v>
      </c>
      <c r="T65" s="9">
        <f t="shared" si="7"/>
        <v>6.74</v>
      </c>
    </row>
    <row r="66" spans="1:20" ht="12.75">
      <c r="A66" s="6">
        <v>15</v>
      </c>
      <c r="B66" s="6"/>
      <c r="C66" s="6">
        <v>6</v>
      </c>
      <c r="D66" s="6">
        <v>188</v>
      </c>
      <c r="E66" s="7" t="s">
        <v>41</v>
      </c>
      <c r="F66" s="7" t="s">
        <v>72</v>
      </c>
      <c r="G66" s="6">
        <v>0</v>
      </c>
      <c r="H66" s="6"/>
      <c r="I66" s="7" t="s">
        <v>25</v>
      </c>
      <c r="J66" s="8" t="s">
        <v>22</v>
      </c>
      <c r="K66" s="15">
        <v>0.044444444444444446</v>
      </c>
      <c r="L66" s="9">
        <v>6.7</v>
      </c>
      <c r="M66" s="9">
        <v>6.7</v>
      </c>
      <c r="N66" s="9">
        <v>6.7</v>
      </c>
      <c r="O66" s="9">
        <v>6.6</v>
      </c>
      <c r="P66" s="9">
        <v>6.7</v>
      </c>
      <c r="S66" s="9">
        <f t="shared" si="6"/>
        <v>6.7</v>
      </c>
      <c r="T66" s="9">
        <f t="shared" si="7"/>
        <v>6.68</v>
      </c>
    </row>
    <row r="67" spans="1:20" ht="12.75">
      <c r="A67" s="6">
        <v>16</v>
      </c>
      <c r="B67" s="6"/>
      <c r="C67" s="6">
        <v>15</v>
      </c>
      <c r="D67" s="6">
        <v>163</v>
      </c>
      <c r="E67" s="7" t="s">
        <v>109</v>
      </c>
      <c r="F67" s="7" t="s">
        <v>186</v>
      </c>
      <c r="G67" s="6">
        <v>0</v>
      </c>
      <c r="H67" s="6"/>
      <c r="I67" s="7" t="s">
        <v>44</v>
      </c>
      <c r="J67" s="8" t="s">
        <v>22</v>
      </c>
      <c r="K67" s="15">
        <v>0.042361111111111106</v>
      </c>
      <c r="L67" s="9">
        <v>6.65</v>
      </c>
      <c r="M67" s="9">
        <v>6.8</v>
      </c>
      <c r="N67" s="9">
        <v>6.75</v>
      </c>
      <c r="O67" s="9">
        <v>6.6</v>
      </c>
      <c r="P67" s="9">
        <v>6.65</v>
      </c>
      <c r="S67" s="9">
        <f t="shared" si="6"/>
        <v>6.68</v>
      </c>
      <c r="T67" s="9">
        <f t="shared" si="7"/>
        <v>6.69</v>
      </c>
    </row>
    <row r="68" spans="1:20" ht="12.75">
      <c r="A68" s="6">
        <v>17</v>
      </c>
      <c r="B68" s="6"/>
      <c r="C68" s="6">
        <v>13</v>
      </c>
      <c r="D68" s="6">
        <v>182</v>
      </c>
      <c r="E68" s="7" t="s">
        <v>27</v>
      </c>
      <c r="F68" s="7" t="s">
        <v>184</v>
      </c>
      <c r="G68" s="6">
        <v>0</v>
      </c>
      <c r="H68" s="6"/>
      <c r="I68" s="7" t="s">
        <v>53</v>
      </c>
      <c r="J68" s="8" t="s">
        <v>22</v>
      </c>
      <c r="K68" s="15">
        <v>0.06319444444444444</v>
      </c>
      <c r="L68" s="9">
        <v>6.65</v>
      </c>
      <c r="M68" s="9">
        <v>6.7</v>
      </c>
      <c r="N68" s="9">
        <v>6.7</v>
      </c>
      <c r="O68" s="9">
        <v>6.6</v>
      </c>
      <c r="P68" s="9">
        <v>6.6</v>
      </c>
      <c r="S68" s="9">
        <f t="shared" si="6"/>
        <v>6.65</v>
      </c>
      <c r="T68" s="9">
        <f t="shared" si="7"/>
        <v>6.65</v>
      </c>
    </row>
    <row r="69" spans="11:13" ht="12.75">
      <c r="K69" s="17"/>
      <c r="L69" s="13"/>
      <c r="M69" s="13"/>
    </row>
    <row r="70" spans="1:20" ht="27.75" thickBot="1">
      <c r="A70" s="33" t="s">
        <v>76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1:20" ht="12.75">
      <c r="A71" s="2" t="s">
        <v>1</v>
      </c>
      <c r="B71" s="2" t="s">
        <v>2</v>
      </c>
      <c r="C71" s="2" t="s">
        <v>3</v>
      </c>
      <c r="D71" s="2" t="s">
        <v>4</v>
      </c>
      <c r="E71" s="2" t="s">
        <v>6</v>
      </c>
      <c r="F71" s="2" t="s">
        <v>5</v>
      </c>
      <c r="G71" s="2" t="s">
        <v>7</v>
      </c>
      <c r="H71" s="2" t="s">
        <v>2</v>
      </c>
      <c r="I71" s="2" t="s">
        <v>8</v>
      </c>
      <c r="J71" s="3" t="s">
        <v>9</v>
      </c>
      <c r="K71" s="3" t="s">
        <v>10</v>
      </c>
      <c r="L71" s="4" t="s">
        <v>11</v>
      </c>
      <c r="M71" s="4" t="s">
        <v>12</v>
      </c>
      <c r="N71" s="4" t="s">
        <v>13</v>
      </c>
      <c r="O71" s="4" t="s">
        <v>14</v>
      </c>
      <c r="P71" s="4" t="s">
        <v>15</v>
      </c>
      <c r="Q71" s="4" t="s">
        <v>16</v>
      </c>
      <c r="R71" s="4" t="s">
        <v>17</v>
      </c>
      <c r="S71" s="2" t="s">
        <v>18</v>
      </c>
      <c r="T71" s="2" t="s">
        <v>19</v>
      </c>
    </row>
    <row r="72" spans="1:20" ht="12.75">
      <c r="A72" s="6">
        <v>1</v>
      </c>
      <c r="C72" s="6">
        <v>9</v>
      </c>
      <c r="D72" s="6">
        <v>171</v>
      </c>
      <c r="E72" s="7" t="s">
        <v>33</v>
      </c>
      <c r="F72" s="7" t="s">
        <v>198</v>
      </c>
      <c r="G72" s="6">
        <v>0</v>
      </c>
      <c r="I72" s="7" t="s">
        <v>197</v>
      </c>
      <c r="J72" s="8" t="s">
        <v>32</v>
      </c>
      <c r="K72" s="15">
        <v>0.05416666666666667</v>
      </c>
      <c r="L72" s="9">
        <v>8.3</v>
      </c>
      <c r="M72" s="9">
        <v>8</v>
      </c>
      <c r="N72" s="9">
        <v>8.4</v>
      </c>
      <c r="O72" s="9">
        <v>8.05</v>
      </c>
      <c r="P72" s="9">
        <v>8.2</v>
      </c>
      <c r="S72" s="9">
        <f aca="true" t="shared" si="8" ref="S72:S91">TRUNC((SUM(L72:P72)-MIN(L72:P72)-MAX(L72:P72))/3,2)-Q72</f>
        <v>8.18</v>
      </c>
      <c r="T72" s="9">
        <f aca="true" t="shared" si="9" ref="T72:T91">TRUNC(AVERAGE(L72:P72),2)-Q72</f>
        <v>8.19</v>
      </c>
    </row>
    <row r="73" spans="1:20" ht="12.75">
      <c r="A73" s="6">
        <v>2</v>
      </c>
      <c r="B73" s="6">
        <v>1</v>
      </c>
      <c r="C73" s="6">
        <v>2</v>
      </c>
      <c r="D73" s="6">
        <v>135</v>
      </c>
      <c r="E73" s="7" t="s">
        <v>189</v>
      </c>
      <c r="F73" s="7" t="s">
        <v>190</v>
      </c>
      <c r="G73" s="6">
        <v>0</v>
      </c>
      <c r="H73" s="6" t="s">
        <v>21</v>
      </c>
      <c r="I73" s="7" t="s">
        <v>44</v>
      </c>
      <c r="J73" s="8" t="s">
        <v>32</v>
      </c>
      <c r="K73" s="15">
        <v>0.0625</v>
      </c>
      <c r="L73" s="9">
        <v>8.3</v>
      </c>
      <c r="M73" s="9">
        <v>8.2</v>
      </c>
      <c r="N73" s="9">
        <v>8.2</v>
      </c>
      <c r="O73" s="9">
        <v>8</v>
      </c>
      <c r="P73" s="9">
        <v>8</v>
      </c>
      <c r="S73" s="9">
        <f t="shared" si="8"/>
        <v>8.13</v>
      </c>
      <c r="T73" s="9">
        <f t="shared" si="9"/>
        <v>8.14</v>
      </c>
    </row>
    <row r="74" spans="1:20" ht="12.75">
      <c r="A74" s="6">
        <v>3</v>
      </c>
      <c r="C74" s="6">
        <v>17</v>
      </c>
      <c r="D74" s="6">
        <v>173</v>
      </c>
      <c r="E74" s="7" t="s">
        <v>73</v>
      </c>
      <c r="F74" s="7" t="s">
        <v>206</v>
      </c>
      <c r="G74" s="6">
        <v>0</v>
      </c>
      <c r="I74" s="7" t="s">
        <v>197</v>
      </c>
      <c r="J74" s="8" t="s">
        <v>32</v>
      </c>
      <c r="K74" s="15">
        <v>0.05694444444444444</v>
      </c>
      <c r="L74" s="9">
        <v>8.2</v>
      </c>
      <c r="M74" s="9">
        <v>8</v>
      </c>
      <c r="N74" s="9">
        <v>8</v>
      </c>
      <c r="O74" s="9">
        <v>8.2</v>
      </c>
      <c r="P74" s="9">
        <v>8.1</v>
      </c>
      <c r="S74" s="9">
        <f t="shared" si="8"/>
        <v>8.1</v>
      </c>
      <c r="T74" s="9">
        <f t="shared" si="9"/>
        <v>8.1</v>
      </c>
    </row>
    <row r="75" spans="1:20" ht="12.75">
      <c r="A75" s="6">
        <v>4</v>
      </c>
      <c r="B75" s="6">
        <v>2</v>
      </c>
      <c r="C75" s="6">
        <v>6</v>
      </c>
      <c r="D75" s="6">
        <v>107</v>
      </c>
      <c r="E75" s="7" t="s">
        <v>192</v>
      </c>
      <c r="F75" s="7" t="s">
        <v>193</v>
      </c>
      <c r="G75" s="6">
        <v>0</v>
      </c>
      <c r="H75" s="6" t="s">
        <v>38</v>
      </c>
      <c r="I75" s="7" t="s">
        <v>28</v>
      </c>
      <c r="J75" s="8" t="s">
        <v>32</v>
      </c>
      <c r="K75" s="15">
        <v>0.05902777777777778</v>
      </c>
      <c r="L75" s="9">
        <v>7.9</v>
      </c>
      <c r="M75" s="9">
        <v>8</v>
      </c>
      <c r="N75" s="9">
        <v>8</v>
      </c>
      <c r="O75" s="9">
        <v>8.2</v>
      </c>
      <c r="P75" s="9">
        <v>8.2</v>
      </c>
      <c r="S75" s="9">
        <f t="shared" si="8"/>
        <v>8.06</v>
      </c>
      <c r="T75" s="9">
        <f t="shared" si="9"/>
        <v>8.06</v>
      </c>
    </row>
    <row r="76" spans="1:20" ht="12.75">
      <c r="A76" s="6">
        <v>5</v>
      </c>
      <c r="C76" s="6">
        <v>8</v>
      </c>
      <c r="D76" s="6">
        <v>158</v>
      </c>
      <c r="E76" s="7" t="s">
        <v>80</v>
      </c>
      <c r="F76" s="7" t="s">
        <v>196</v>
      </c>
      <c r="G76" s="6">
        <v>0</v>
      </c>
      <c r="I76" s="7" t="s">
        <v>197</v>
      </c>
      <c r="J76" s="8" t="s">
        <v>32</v>
      </c>
      <c r="K76" s="15">
        <v>0.057638888888888885</v>
      </c>
      <c r="L76" s="9">
        <v>8.2</v>
      </c>
      <c r="M76" s="9">
        <v>8</v>
      </c>
      <c r="N76" s="9">
        <v>7.9</v>
      </c>
      <c r="O76" s="9">
        <v>8.1</v>
      </c>
      <c r="P76" s="9">
        <v>8</v>
      </c>
      <c r="S76" s="9">
        <f t="shared" si="8"/>
        <v>8.03</v>
      </c>
      <c r="T76" s="9">
        <f t="shared" si="9"/>
        <v>8.04</v>
      </c>
    </row>
    <row r="77" spans="1:20" ht="12.75">
      <c r="A77" s="6">
        <v>6</v>
      </c>
      <c r="C77" s="6">
        <v>12</v>
      </c>
      <c r="D77" s="6">
        <v>122</v>
      </c>
      <c r="E77" s="7" t="s">
        <v>202</v>
      </c>
      <c r="F77" s="7" t="s">
        <v>203</v>
      </c>
      <c r="G77" s="6">
        <v>0</v>
      </c>
      <c r="I77" s="7" t="s">
        <v>44</v>
      </c>
      <c r="J77" s="8" t="s">
        <v>32</v>
      </c>
      <c r="K77" s="15">
        <v>0.06458333333333334</v>
      </c>
      <c r="L77" s="9">
        <v>8.2</v>
      </c>
      <c r="M77" s="9">
        <v>7.8</v>
      </c>
      <c r="N77" s="9">
        <v>7.9</v>
      </c>
      <c r="O77" s="9">
        <v>7.9</v>
      </c>
      <c r="P77" s="9">
        <v>8.2</v>
      </c>
      <c r="S77" s="9">
        <f t="shared" si="8"/>
        <v>8</v>
      </c>
      <c r="T77" s="9">
        <f t="shared" si="9"/>
        <v>8</v>
      </c>
    </row>
    <row r="78" spans="1:20" ht="12.75">
      <c r="A78" s="6">
        <v>7</v>
      </c>
      <c r="B78" s="6">
        <v>3</v>
      </c>
      <c r="C78" s="6">
        <v>5</v>
      </c>
      <c r="D78" s="6">
        <v>146</v>
      </c>
      <c r="E78" s="7" t="s">
        <v>37</v>
      </c>
      <c r="F78" s="7" t="s">
        <v>191</v>
      </c>
      <c r="G78" s="6">
        <v>0</v>
      </c>
      <c r="H78" s="6" t="s">
        <v>38</v>
      </c>
      <c r="I78" s="7" t="s">
        <v>49</v>
      </c>
      <c r="J78" s="8" t="s">
        <v>32</v>
      </c>
      <c r="K78" s="15">
        <v>0.0625</v>
      </c>
      <c r="L78" s="9">
        <v>8</v>
      </c>
      <c r="M78" s="9">
        <v>7.8</v>
      </c>
      <c r="N78" s="9">
        <v>8.1</v>
      </c>
      <c r="O78" s="9">
        <v>7.9</v>
      </c>
      <c r="P78" s="9">
        <v>8.1</v>
      </c>
      <c r="S78" s="9">
        <f t="shared" si="8"/>
        <v>8</v>
      </c>
      <c r="T78" s="9">
        <f t="shared" si="9"/>
        <v>7.98</v>
      </c>
    </row>
    <row r="79" spans="1:20" ht="12.75">
      <c r="A79" s="6">
        <v>8</v>
      </c>
      <c r="C79" s="6">
        <v>10</v>
      </c>
      <c r="D79" s="6">
        <v>152</v>
      </c>
      <c r="E79" s="7" t="s">
        <v>199</v>
      </c>
      <c r="F79" s="7" t="s">
        <v>190</v>
      </c>
      <c r="G79" s="6">
        <v>0</v>
      </c>
      <c r="I79" s="7" t="s">
        <v>28</v>
      </c>
      <c r="J79" s="8" t="s">
        <v>32</v>
      </c>
      <c r="K79" s="15">
        <v>0.061111111111111116</v>
      </c>
      <c r="L79" s="9">
        <v>8</v>
      </c>
      <c r="M79" s="9">
        <v>7.9</v>
      </c>
      <c r="N79" s="9">
        <v>8</v>
      </c>
      <c r="O79" s="9">
        <v>8.1</v>
      </c>
      <c r="P79" s="9">
        <v>7.8</v>
      </c>
      <c r="R79" s="9"/>
      <c r="S79" s="9">
        <f t="shared" si="8"/>
        <v>7.96</v>
      </c>
      <c r="T79" s="9">
        <f t="shared" si="9"/>
        <v>7.96</v>
      </c>
    </row>
    <row r="80" spans="1:20" ht="12.75">
      <c r="A80" s="6">
        <v>8</v>
      </c>
      <c r="B80" s="6">
        <v>4</v>
      </c>
      <c r="C80" s="6">
        <v>19</v>
      </c>
      <c r="D80" s="6">
        <v>141</v>
      </c>
      <c r="E80" s="7" t="s">
        <v>43</v>
      </c>
      <c r="F80" s="7" t="s">
        <v>24</v>
      </c>
      <c r="G80" s="6">
        <v>0</v>
      </c>
      <c r="H80" s="6" t="s">
        <v>21</v>
      </c>
      <c r="I80" s="7" t="s">
        <v>44</v>
      </c>
      <c r="J80" s="8" t="s">
        <v>32</v>
      </c>
      <c r="K80" s="15">
        <v>0.061111111111111116</v>
      </c>
      <c r="L80" s="9">
        <v>8</v>
      </c>
      <c r="M80" s="9">
        <v>7.9</v>
      </c>
      <c r="N80" s="9">
        <v>8.1</v>
      </c>
      <c r="O80" s="9">
        <v>7.8</v>
      </c>
      <c r="P80" s="9">
        <v>8</v>
      </c>
      <c r="S80" s="9">
        <f t="shared" si="8"/>
        <v>7.96</v>
      </c>
      <c r="T80" s="9">
        <f t="shared" si="9"/>
        <v>7.96</v>
      </c>
    </row>
    <row r="81" spans="1:20" ht="12.75">
      <c r="A81" s="6">
        <v>10</v>
      </c>
      <c r="C81" s="6">
        <v>20</v>
      </c>
      <c r="D81" s="6">
        <v>123</v>
      </c>
      <c r="E81" s="7" t="s">
        <v>74</v>
      </c>
      <c r="F81" s="7" t="s">
        <v>209</v>
      </c>
      <c r="G81" s="6">
        <v>0</v>
      </c>
      <c r="I81" s="7" t="s">
        <v>44</v>
      </c>
      <c r="J81" s="8" t="s">
        <v>32</v>
      </c>
      <c r="K81" s="15">
        <v>0.06180555555555556</v>
      </c>
      <c r="L81" s="9">
        <v>7.9</v>
      </c>
      <c r="M81" s="9">
        <v>7.9</v>
      </c>
      <c r="N81" s="9">
        <v>8.2</v>
      </c>
      <c r="O81" s="9">
        <v>7.9</v>
      </c>
      <c r="P81" s="9">
        <v>7.8</v>
      </c>
      <c r="S81" s="9">
        <f t="shared" si="8"/>
        <v>7.9</v>
      </c>
      <c r="T81" s="9">
        <f t="shared" si="9"/>
        <v>7.94</v>
      </c>
    </row>
    <row r="82" spans="1:20" ht="12.75">
      <c r="A82" s="6">
        <v>11</v>
      </c>
      <c r="B82" s="6">
        <v>5</v>
      </c>
      <c r="C82" s="6">
        <v>1</v>
      </c>
      <c r="D82" s="6">
        <v>150</v>
      </c>
      <c r="E82" s="7" t="s">
        <v>43</v>
      </c>
      <c r="F82" s="7" t="s">
        <v>133</v>
      </c>
      <c r="G82" s="6">
        <v>0</v>
      </c>
      <c r="H82" s="6" t="s">
        <v>56</v>
      </c>
      <c r="I82" s="7" t="s">
        <v>28</v>
      </c>
      <c r="J82" s="8" t="s">
        <v>32</v>
      </c>
      <c r="K82" s="15">
        <v>0.06041666666666667</v>
      </c>
      <c r="L82" s="9">
        <v>8</v>
      </c>
      <c r="M82" s="9">
        <v>7.9</v>
      </c>
      <c r="N82" s="9">
        <v>8</v>
      </c>
      <c r="O82" s="9">
        <v>7.8</v>
      </c>
      <c r="P82" s="9">
        <v>7.8</v>
      </c>
      <c r="S82" s="9">
        <f t="shared" si="8"/>
        <v>7.9</v>
      </c>
      <c r="T82" s="9">
        <f t="shared" si="9"/>
        <v>7.9</v>
      </c>
    </row>
    <row r="83" spans="1:20" ht="12.75">
      <c r="A83" s="6">
        <v>12</v>
      </c>
      <c r="B83" s="6">
        <v>6</v>
      </c>
      <c r="C83" s="6">
        <v>18</v>
      </c>
      <c r="D83" s="6">
        <v>105</v>
      </c>
      <c r="E83" s="7" t="s">
        <v>207</v>
      </c>
      <c r="F83" s="7" t="s">
        <v>208</v>
      </c>
      <c r="G83" s="6">
        <v>0</v>
      </c>
      <c r="H83" s="6" t="s">
        <v>21</v>
      </c>
      <c r="I83" s="7" t="s">
        <v>31</v>
      </c>
      <c r="J83" s="8" t="s">
        <v>32</v>
      </c>
      <c r="K83" s="15">
        <v>0.052083333333333336</v>
      </c>
      <c r="L83" s="9">
        <v>7.9</v>
      </c>
      <c r="M83" s="9">
        <v>7.9</v>
      </c>
      <c r="N83" s="9">
        <v>7.7</v>
      </c>
      <c r="O83" s="9">
        <v>7.9</v>
      </c>
      <c r="P83" s="9">
        <v>8.05</v>
      </c>
      <c r="R83" s="11"/>
      <c r="S83" s="9">
        <f t="shared" si="8"/>
        <v>7.9</v>
      </c>
      <c r="T83" s="9">
        <f t="shared" si="9"/>
        <v>7.89</v>
      </c>
    </row>
    <row r="84" spans="1:20" ht="12.75">
      <c r="A84" s="6">
        <v>13</v>
      </c>
      <c r="C84" s="6">
        <v>4</v>
      </c>
      <c r="D84" s="6">
        <v>106</v>
      </c>
      <c r="E84" s="7" t="s">
        <v>130</v>
      </c>
      <c r="F84" s="7" t="s">
        <v>131</v>
      </c>
      <c r="G84" s="6">
        <v>0</v>
      </c>
      <c r="I84" s="7" t="s">
        <v>83</v>
      </c>
      <c r="J84" s="8" t="s">
        <v>32</v>
      </c>
      <c r="K84" s="15">
        <v>0.06458333333333334</v>
      </c>
      <c r="L84" s="9">
        <v>7.95</v>
      </c>
      <c r="M84" s="9">
        <v>8</v>
      </c>
      <c r="N84" s="9">
        <v>7.8</v>
      </c>
      <c r="O84" s="9">
        <v>7.8</v>
      </c>
      <c r="P84" s="9">
        <v>7.9</v>
      </c>
      <c r="S84" s="9">
        <f t="shared" si="8"/>
        <v>7.88</v>
      </c>
      <c r="T84" s="9">
        <f t="shared" si="9"/>
        <v>7.89</v>
      </c>
    </row>
    <row r="85" spans="1:20" ht="12.75">
      <c r="A85" s="6">
        <v>14</v>
      </c>
      <c r="B85" s="6">
        <v>7</v>
      </c>
      <c r="C85" s="6">
        <v>13</v>
      </c>
      <c r="D85" s="6">
        <v>154</v>
      </c>
      <c r="E85" s="7" t="s">
        <v>99</v>
      </c>
      <c r="F85" s="7" t="s">
        <v>204</v>
      </c>
      <c r="G85" s="6">
        <v>0</v>
      </c>
      <c r="H85" s="6" t="s">
        <v>56</v>
      </c>
      <c r="I85" s="7" t="s">
        <v>28</v>
      </c>
      <c r="J85" s="8" t="s">
        <v>32</v>
      </c>
      <c r="K85" s="15">
        <v>0.05833333333333333</v>
      </c>
      <c r="L85" s="9">
        <v>7.9</v>
      </c>
      <c r="M85" s="9">
        <v>7.8</v>
      </c>
      <c r="N85" s="9">
        <v>7.8</v>
      </c>
      <c r="O85" s="9">
        <v>8</v>
      </c>
      <c r="P85" s="9">
        <v>7.9</v>
      </c>
      <c r="R85" s="11"/>
      <c r="S85" s="9">
        <f t="shared" si="8"/>
        <v>7.86</v>
      </c>
      <c r="T85" s="9">
        <f t="shared" si="9"/>
        <v>7.88</v>
      </c>
    </row>
    <row r="86" spans="1:20" ht="12.75">
      <c r="A86" s="6">
        <v>15</v>
      </c>
      <c r="C86" s="6">
        <v>15</v>
      </c>
      <c r="D86" s="6">
        <v>157</v>
      </c>
      <c r="E86" s="7" t="s">
        <v>103</v>
      </c>
      <c r="F86" s="7" t="s">
        <v>70</v>
      </c>
      <c r="G86" s="6">
        <v>0</v>
      </c>
      <c r="I86" s="7" t="s">
        <v>25</v>
      </c>
      <c r="J86" s="8" t="s">
        <v>32</v>
      </c>
      <c r="K86" s="15">
        <v>0.059722222222222225</v>
      </c>
      <c r="L86" s="9">
        <v>7.9</v>
      </c>
      <c r="M86" s="9">
        <v>7.8</v>
      </c>
      <c r="N86" s="9">
        <v>7.9</v>
      </c>
      <c r="O86" s="9">
        <v>7.9</v>
      </c>
      <c r="P86" s="9">
        <v>7.8</v>
      </c>
      <c r="S86" s="9">
        <f t="shared" si="8"/>
        <v>7.86</v>
      </c>
      <c r="T86" s="9">
        <f t="shared" si="9"/>
        <v>7.86</v>
      </c>
    </row>
    <row r="87" spans="1:20" ht="12.75">
      <c r="A87" s="6">
        <v>16</v>
      </c>
      <c r="B87" s="6">
        <v>8</v>
      </c>
      <c r="C87" s="6">
        <v>16</v>
      </c>
      <c r="D87" s="6">
        <v>144</v>
      </c>
      <c r="E87" s="7" t="s">
        <v>205</v>
      </c>
      <c r="F87" s="7" t="s">
        <v>42</v>
      </c>
      <c r="G87" s="6">
        <v>0</v>
      </c>
      <c r="H87" s="6" t="s">
        <v>56</v>
      </c>
      <c r="I87" s="7" t="s">
        <v>28</v>
      </c>
      <c r="J87" s="8" t="s">
        <v>32</v>
      </c>
      <c r="K87" s="15">
        <v>0.05902777777777778</v>
      </c>
      <c r="L87" s="9">
        <v>7.9</v>
      </c>
      <c r="M87" s="9">
        <v>7.7</v>
      </c>
      <c r="N87" s="9">
        <v>8.1</v>
      </c>
      <c r="O87" s="9">
        <v>7.8</v>
      </c>
      <c r="P87" s="9">
        <v>7.8</v>
      </c>
      <c r="S87" s="9">
        <f t="shared" si="8"/>
        <v>7.83</v>
      </c>
      <c r="T87" s="9">
        <f t="shared" si="9"/>
        <v>7.86</v>
      </c>
    </row>
    <row r="88" spans="1:20" ht="12.75">
      <c r="A88" s="6">
        <v>17</v>
      </c>
      <c r="B88" s="6">
        <v>9</v>
      </c>
      <c r="C88" s="6">
        <v>7</v>
      </c>
      <c r="D88" s="6">
        <v>167</v>
      </c>
      <c r="E88" s="7" t="s">
        <v>194</v>
      </c>
      <c r="F88" s="7" t="s">
        <v>195</v>
      </c>
      <c r="G88" s="6">
        <v>0</v>
      </c>
      <c r="H88" s="6" t="s">
        <v>38</v>
      </c>
      <c r="I88" s="7" t="s">
        <v>31</v>
      </c>
      <c r="J88" s="8" t="s">
        <v>32</v>
      </c>
      <c r="K88" s="15">
        <v>0.051388888888888894</v>
      </c>
      <c r="L88" s="9">
        <v>7.8</v>
      </c>
      <c r="M88" s="9">
        <v>7.95</v>
      </c>
      <c r="N88" s="9">
        <v>7.8</v>
      </c>
      <c r="O88" s="9">
        <v>7.9</v>
      </c>
      <c r="P88" s="9">
        <v>7.8</v>
      </c>
      <c r="S88" s="9">
        <f t="shared" si="8"/>
        <v>7.83</v>
      </c>
      <c r="T88" s="9">
        <f t="shared" si="9"/>
        <v>7.85</v>
      </c>
    </row>
    <row r="89" spans="1:20" ht="12.75">
      <c r="A89" s="6">
        <v>18</v>
      </c>
      <c r="B89" s="6">
        <v>10</v>
      </c>
      <c r="C89" s="6">
        <v>3</v>
      </c>
      <c r="D89" s="6">
        <v>210</v>
      </c>
      <c r="E89" s="7" t="s">
        <v>52</v>
      </c>
      <c r="F89" s="7" t="s">
        <v>84</v>
      </c>
      <c r="G89" s="6">
        <v>0</v>
      </c>
      <c r="H89" s="6" t="s">
        <v>38</v>
      </c>
      <c r="I89" s="7" t="s">
        <v>31</v>
      </c>
      <c r="J89" s="8" t="s">
        <v>32</v>
      </c>
      <c r="K89" s="15">
        <v>0.05902777777777778</v>
      </c>
      <c r="L89" s="9">
        <v>7.95</v>
      </c>
      <c r="M89" s="9">
        <v>7.6</v>
      </c>
      <c r="N89" s="9">
        <v>8</v>
      </c>
      <c r="O89" s="9">
        <v>7.7</v>
      </c>
      <c r="P89" s="9">
        <v>7.7</v>
      </c>
      <c r="S89" s="9">
        <f t="shared" si="8"/>
        <v>7.78</v>
      </c>
      <c r="T89" s="9">
        <f t="shared" si="9"/>
        <v>7.79</v>
      </c>
    </row>
    <row r="90" spans="1:20" ht="12.75">
      <c r="A90" s="6">
        <v>19</v>
      </c>
      <c r="C90" s="6">
        <v>11</v>
      </c>
      <c r="D90" s="6">
        <v>199</v>
      </c>
      <c r="E90" s="7" t="s">
        <v>200</v>
      </c>
      <c r="F90" s="7" t="s">
        <v>201</v>
      </c>
      <c r="G90" s="6">
        <v>0</v>
      </c>
      <c r="I90" s="7" t="s">
        <v>44</v>
      </c>
      <c r="J90" s="8" t="s">
        <v>32</v>
      </c>
      <c r="K90" s="15">
        <v>0.07291666666666667</v>
      </c>
      <c r="L90" s="9">
        <v>7.8</v>
      </c>
      <c r="M90" s="9">
        <v>7.8</v>
      </c>
      <c r="N90" s="9">
        <v>7.7</v>
      </c>
      <c r="O90" s="9">
        <v>7.7</v>
      </c>
      <c r="P90" s="9">
        <v>7.8</v>
      </c>
      <c r="S90" s="9">
        <f t="shared" si="8"/>
        <v>7.76</v>
      </c>
      <c r="T90" s="9">
        <f t="shared" si="9"/>
        <v>7.76</v>
      </c>
    </row>
    <row r="91" spans="1:20" ht="12.75">
      <c r="A91" s="6">
        <v>20</v>
      </c>
      <c r="C91" s="6">
        <v>14</v>
      </c>
      <c r="D91" s="6">
        <v>128</v>
      </c>
      <c r="E91" s="7" t="s">
        <v>95</v>
      </c>
      <c r="F91" s="7" t="s">
        <v>36</v>
      </c>
      <c r="G91" s="6">
        <v>0</v>
      </c>
      <c r="I91" s="7" t="s">
        <v>28</v>
      </c>
      <c r="J91" s="8" t="s">
        <v>32</v>
      </c>
      <c r="K91" s="15">
        <v>0.06944444444444443</v>
      </c>
      <c r="L91" s="9">
        <v>7.8</v>
      </c>
      <c r="M91" s="9">
        <v>7.6</v>
      </c>
      <c r="N91" s="9">
        <v>7.7</v>
      </c>
      <c r="O91" s="9">
        <v>7.7</v>
      </c>
      <c r="P91" s="9">
        <v>7.6</v>
      </c>
      <c r="S91" s="9">
        <f t="shared" si="8"/>
        <v>7.66</v>
      </c>
      <c r="T91" s="9">
        <f t="shared" si="9"/>
        <v>7.68</v>
      </c>
    </row>
    <row r="93" spans="1:20" ht="27.75" thickBot="1">
      <c r="A93" s="33" t="s">
        <v>213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1:20" ht="12.75">
      <c r="A94" s="2" t="s">
        <v>1</v>
      </c>
      <c r="B94" s="2" t="s">
        <v>2</v>
      </c>
      <c r="C94" s="2" t="s">
        <v>3</v>
      </c>
      <c r="D94" s="2" t="s">
        <v>4</v>
      </c>
      <c r="E94" s="2" t="s">
        <v>6</v>
      </c>
      <c r="F94" s="2" t="s">
        <v>5</v>
      </c>
      <c r="G94" s="2" t="s">
        <v>7</v>
      </c>
      <c r="H94" s="2" t="s">
        <v>2</v>
      </c>
      <c r="I94" s="2" t="s">
        <v>8</v>
      </c>
      <c r="J94" s="3" t="s">
        <v>9</v>
      </c>
      <c r="K94" s="3" t="s">
        <v>10</v>
      </c>
      <c r="L94" s="4" t="s">
        <v>11</v>
      </c>
      <c r="M94" s="4" t="s">
        <v>12</v>
      </c>
      <c r="N94" s="4" t="s">
        <v>13</v>
      </c>
      <c r="O94" s="4" t="s">
        <v>14</v>
      </c>
      <c r="P94" s="4" t="s">
        <v>15</v>
      </c>
      <c r="Q94" s="4" t="s">
        <v>16</v>
      </c>
      <c r="R94" s="4" t="s">
        <v>17</v>
      </c>
      <c r="S94" s="2" t="s">
        <v>18</v>
      </c>
      <c r="T94" s="2" t="s">
        <v>19</v>
      </c>
    </row>
    <row r="95" spans="1:20" ht="12.75">
      <c r="A95" s="6">
        <v>1</v>
      </c>
      <c r="C95" s="6">
        <v>3</v>
      </c>
      <c r="D95" s="6">
        <v>216</v>
      </c>
      <c r="E95" s="7" t="s">
        <v>88</v>
      </c>
      <c r="F95" s="7" t="s">
        <v>87</v>
      </c>
      <c r="G95" s="6">
        <v>1</v>
      </c>
      <c r="I95" s="7" t="s">
        <v>126</v>
      </c>
      <c r="J95" s="8" t="s">
        <v>26</v>
      </c>
      <c r="K95" s="15">
        <v>0.1986111111111111</v>
      </c>
      <c r="L95" s="9">
        <v>8.9</v>
      </c>
      <c r="M95" s="9">
        <v>8.95</v>
      </c>
      <c r="N95" s="9">
        <v>8.95</v>
      </c>
      <c r="O95" s="9">
        <v>9</v>
      </c>
      <c r="P95" s="9">
        <v>9</v>
      </c>
      <c r="S95" s="9">
        <f>TRUNC((SUM(L95:P95)-MIN(L95:P95)-MAX(L95:P95))/3,2)-Q95</f>
        <v>8.96</v>
      </c>
      <c r="T95" s="9">
        <f>TRUNC(AVERAGE(L95:P95),2)-Q95</f>
        <v>8.96</v>
      </c>
    </row>
    <row r="96" spans="1:20" ht="12.75">
      <c r="A96" s="6">
        <v>2</v>
      </c>
      <c r="C96" s="6">
        <v>2</v>
      </c>
      <c r="D96" s="6">
        <v>124</v>
      </c>
      <c r="E96" s="7" t="s">
        <v>95</v>
      </c>
      <c r="F96" s="7" t="s">
        <v>42</v>
      </c>
      <c r="G96" s="6">
        <v>1</v>
      </c>
      <c r="I96" s="7" t="s">
        <v>212</v>
      </c>
      <c r="J96" s="8" t="s">
        <v>26</v>
      </c>
      <c r="K96" s="15">
        <v>0.24305555555555555</v>
      </c>
      <c r="L96" s="9">
        <v>8.7</v>
      </c>
      <c r="M96" s="9">
        <v>8.8</v>
      </c>
      <c r="N96" s="9">
        <v>8.8</v>
      </c>
      <c r="O96" s="9">
        <v>8.7</v>
      </c>
      <c r="P96" s="9">
        <v>8.8</v>
      </c>
      <c r="S96" s="9">
        <f>TRUNC((SUM(L96:P96)-MIN(L96:P96)-MAX(L96:P96))/3,2)-Q96</f>
        <v>8.76</v>
      </c>
      <c r="T96" s="9">
        <f>TRUNC(AVERAGE(L96:P96),2)-Q96</f>
        <v>8.76</v>
      </c>
    </row>
    <row r="97" spans="1:20" ht="12.75">
      <c r="A97" s="6">
        <v>3</v>
      </c>
      <c r="C97" s="6">
        <v>1</v>
      </c>
      <c r="D97" s="6">
        <v>129</v>
      </c>
      <c r="E97" s="7" t="s">
        <v>211</v>
      </c>
      <c r="F97" s="7" t="s">
        <v>65</v>
      </c>
      <c r="G97" s="6">
        <v>0</v>
      </c>
      <c r="I97" s="7" t="s">
        <v>25</v>
      </c>
      <c r="J97" s="8" t="s">
        <v>26</v>
      </c>
      <c r="K97" s="15">
        <v>0.25625</v>
      </c>
      <c r="L97" s="9">
        <v>8.7</v>
      </c>
      <c r="M97" s="9">
        <v>8.85</v>
      </c>
      <c r="N97" s="9">
        <v>8.8</v>
      </c>
      <c r="O97" s="9">
        <v>8.7</v>
      </c>
      <c r="P97" s="9">
        <v>8.7</v>
      </c>
      <c r="Q97" s="9">
        <v>0.05</v>
      </c>
      <c r="R97" s="1" t="s">
        <v>219</v>
      </c>
      <c r="S97" s="9">
        <f>TRUNC((SUM(L97:P97)-MIN(L97:P97)-MAX(L97:P97))/3,2)-Q97</f>
        <v>8.68</v>
      </c>
      <c r="T97" s="9">
        <f>TRUNC(AVERAGE(L97:P97),2)-Q97</f>
        <v>8.7</v>
      </c>
    </row>
    <row r="98" spans="1:20" ht="12.75">
      <c r="A98" s="6">
        <v>4</v>
      </c>
      <c r="B98" s="6">
        <v>1</v>
      </c>
      <c r="C98" s="6">
        <v>4</v>
      </c>
      <c r="D98" s="6">
        <v>154</v>
      </c>
      <c r="E98" s="7" t="s">
        <v>99</v>
      </c>
      <c r="F98" s="7" t="s">
        <v>204</v>
      </c>
      <c r="G98" s="6">
        <v>0</v>
      </c>
      <c r="H98" s="6" t="s">
        <v>56</v>
      </c>
      <c r="I98" s="7" t="s">
        <v>28</v>
      </c>
      <c r="J98" s="8" t="s">
        <v>32</v>
      </c>
      <c r="K98" s="15">
        <v>0.19652777777777777</v>
      </c>
      <c r="L98" s="9">
        <v>7.7</v>
      </c>
      <c r="M98" s="9">
        <v>7.7</v>
      </c>
      <c r="N98" s="9">
        <v>7.8</v>
      </c>
      <c r="O98" s="9">
        <v>7.8</v>
      </c>
      <c r="P98" s="9">
        <v>7.8</v>
      </c>
      <c r="S98" s="9">
        <f>TRUNC((SUM(L98:P98)-MIN(L98:P98)-MAX(L98:P98))/3,2)-Q98</f>
        <v>7.76</v>
      </c>
      <c r="T98" s="9">
        <f>TRUNC(AVERAGE(L98:P98),2)-Q98</f>
        <v>7.76</v>
      </c>
    </row>
    <row r="99" spans="1:16" ht="12.75">
      <c r="A99"/>
      <c r="B99"/>
      <c r="C99"/>
      <c r="D99"/>
      <c r="E99"/>
      <c r="F99"/>
      <c r="G99"/>
      <c r="H99"/>
      <c r="I99"/>
      <c r="J99"/>
      <c r="K99" s="17"/>
      <c r="L99" s="13"/>
      <c r="M99" s="13"/>
      <c r="N99"/>
      <c r="O99"/>
      <c r="P99"/>
    </row>
    <row r="100" spans="1:20" ht="27.75" thickBot="1">
      <c r="A100" s="33" t="s">
        <v>210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ht="12.75">
      <c r="A101" s="2" t="s">
        <v>1</v>
      </c>
      <c r="B101" s="2" t="s">
        <v>2</v>
      </c>
      <c r="C101" s="2" t="s">
        <v>3</v>
      </c>
      <c r="D101" s="2" t="s">
        <v>4</v>
      </c>
      <c r="E101" s="2" t="s">
        <v>6</v>
      </c>
      <c r="F101" s="2" t="s">
        <v>5</v>
      </c>
      <c r="G101" s="2" t="s">
        <v>7</v>
      </c>
      <c r="H101" s="2" t="s">
        <v>2</v>
      </c>
      <c r="I101" s="2" t="s">
        <v>8</v>
      </c>
      <c r="J101" s="3" t="s">
        <v>9</v>
      </c>
      <c r="K101" s="3" t="s">
        <v>10</v>
      </c>
      <c r="L101" s="4" t="s">
        <v>11</v>
      </c>
      <c r="M101" s="4" t="s">
        <v>12</v>
      </c>
      <c r="N101" s="4" t="s">
        <v>13</v>
      </c>
      <c r="O101" s="4" t="s">
        <v>14</v>
      </c>
      <c r="P101" s="4" t="s">
        <v>15</v>
      </c>
      <c r="Q101" s="4" t="s">
        <v>16</v>
      </c>
      <c r="R101" s="4" t="s">
        <v>17</v>
      </c>
      <c r="S101" s="2" t="s">
        <v>18</v>
      </c>
      <c r="T101" s="2" t="s">
        <v>19</v>
      </c>
    </row>
    <row r="102" spans="1:20" ht="12.75">
      <c r="A102" s="6">
        <v>1</v>
      </c>
      <c r="C102" s="6">
        <v>1</v>
      </c>
      <c r="D102" s="6">
        <v>169</v>
      </c>
      <c r="E102" s="7" t="s">
        <v>214</v>
      </c>
      <c r="F102" s="7" t="s">
        <v>215</v>
      </c>
      <c r="G102" s="6">
        <v>0</v>
      </c>
      <c r="I102" s="7" t="s">
        <v>216</v>
      </c>
      <c r="J102" s="8" t="s">
        <v>26</v>
      </c>
      <c r="K102" s="15">
        <v>0.23194444444444443</v>
      </c>
      <c r="L102" s="9">
        <v>8.9</v>
      </c>
      <c r="M102" s="9">
        <v>9</v>
      </c>
      <c r="N102" s="9">
        <v>8.8</v>
      </c>
      <c r="O102" s="9">
        <v>8.7</v>
      </c>
      <c r="P102" s="9">
        <v>8.7</v>
      </c>
      <c r="S102" s="9">
        <f>TRUNC((SUM(L102:P102)-MIN(L102:P102)-MAX(L102:P102))/3,2)-Q102</f>
        <v>8.8</v>
      </c>
      <c r="T102" s="9">
        <f>TRUNC(AVERAGE(L102:P102),2)-Q102</f>
        <v>8.82</v>
      </c>
    </row>
    <row r="103" spans="1:20" ht="12.75">
      <c r="A103" s="6">
        <v>2</v>
      </c>
      <c r="C103" s="6">
        <v>2</v>
      </c>
      <c r="D103" s="6">
        <v>118</v>
      </c>
      <c r="E103" s="7" t="s">
        <v>217</v>
      </c>
      <c r="F103" s="7" t="s">
        <v>72</v>
      </c>
      <c r="G103" s="6">
        <v>0</v>
      </c>
      <c r="I103" s="7" t="s">
        <v>218</v>
      </c>
      <c r="J103" s="8" t="s">
        <v>26</v>
      </c>
      <c r="K103" s="15">
        <v>0.2138888888888889</v>
      </c>
      <c r="L103" s="9">
        <v>8.6</v>
      </c>
      <c r="M103" s="9">
        <v>8.7</v>
      </c>
      <c r="N103" s="9">
        <v>8.6</v>
      </c>
      <c r="O103" s="9">
        <v>8.8</v>
      </c>
      <c r="P103" s="9">
        <v>8.7</v>
      </c>
      <c r="S103" s="9">
        <f>TRUNC((SUM(L103:P103)-MIN(L103:P103)-MAX(L103:P103))/3,2)-Q103</f>
        <v>8.66</v>
      </c>
      <c r="T103" s="9">
        <f>TRUNC(AVERAGE(L103:P103),2)-Q103</f>
        <v>8.68</v>
      </c>
    </row>
    <row r="104" spans="1:16" ht="12.75">
      <c r="A104"/>
      <c r="B104"/>
      <c r="C104"/>
      <c r="D104"/>
      <c r="E104"/>
      <c r="F104"/>
      <c r="G104"/>
      <c r="H104"/>
      <c r="I104"/>
      <c r="J104"/>
      <c r="K104" s="17"/>
      <c r="L104" s="13"/>
      <c r="M104" s="13"/>
      <c r="N104"/>
      <c r="O104"/>
      <c r="P104"/>
    </row>
    <row r="105" spans="1:20" ht="27.75" thickBot="1">
      <c r="A105" s="33" t="s">
        <v>86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ht="12.75">
      <c r="A106" s="2" t="s">
        <v>1</v>
      </c>
      <c r="B106" s="2" t="s">
        <v>2</v>
      </c>
      <c r="C106" s="2" t="s">
        <v>3</v>
      </c>
      <c r="D106" s="2" t="s">
        <v>4</v>
      </c>
      <c r="E106" s="2" t="s">
        <v>6</v>
      </c>
      <c r="F106" s="2" t="s">
        <v>5</v>
      </c>
      <c r="G106" s="2" t="s">
        <v>7</v>
      </c>
      <c r="H106" s="2" t="s">
        <v>2</v>
      </c>
      <c r="I106" s="2" t="s">
        <v>8</v>
      </c>
      <c r="J106" s="3" t="s">
        <v>9</v>
      </c>
      <c r="K106" s="3" t="s">
        <v>10</v>
      </c>
      <c r="L106" s="4" t="s">
        <v>11</v>
      </c>
      <c r="M106" s="4" t="s">
        <v>12</v>
      </c>
      <c r="N106" s="4" t="s">
        <v>13</v>
      </c>
      <c r="O106" s="4" t="s">
        <v>14</v>
      </c>
      <c r="P106" s="4" t="s">
        <v>15</v>
      </c>
      <c r="Q106" s="4" t="s">
        <v>16</v>
      </c>
      <c r="R106" s="4" t="s">
        <v>17</v>
      </c>
      <c r="S106" s="2" t="s">
        <v>18</v>
      </c>
      <c r="T106" s="2" t="s">
        <v>19</v>
      </c>
    </row>
    <row r="107" spans="1:20" ht="12.75">
      <c r="A107" s="6">
        <v>1</v>
      </c>
      <c r="C107" s="6">
        <v>1</v>
      </c>
      <c r="D107" s="6">
        <v>216</v>
      </c>
      <c r="E107" s="7" t="s">
        <v>88</v>
      </c>
      <c r="F107" s="7" t="s">
        <v>87</v>
      </c>
      <c r="G107" s="6">
        <v>1</v>
      </c>
      <c r="I107" s="7" t="s">
        <v>126</v>
      </c>
      <c r="J107" s="8" t="s">
        <v>26</v>
      </c>
      <c r="K107" s="15">
        <v>0.08611111111111112</v>
      </c>
      <c r="L107" s="9">
        <v>8.8</v>
      </c>
      <c r="M107" s="9">
        <v>8.8</v>
      </c>
      <c r="N107" s="9">
        <v>8.75</v>
      </c>
      <c r="O107" s="9">
        <v>8.8</v>
      </c>
      <c r="P107" s="9">
        <v>8.8</v>
      </c>
      <c r="S107" s="9">
        <f>TRUNC((SUM(L107:P107)-MIN(L107:P107)-MAX(L107:P107))/3,2)-Q107</f>
        <v>8.8</v>
      </c>
      <c r="T107" s="9">
        <f>TRUNC(AVERAGE(L107:P107),2)-Q107</f>
        <v>8.79</v>
      </c>
    </row>
    <row r="108" spans="1:16" ht="12.75">
      <c r="A108"/>
      <c r="B108"/>
      <c r="C108"/>
      <c r="D108"/>
      <c r="E108"/>
      <c r="F108"/>
      <c r="G108"/>
      <c r="H108"/>
      <c r="I108"/>
      <c r="J108"/>
      <c r="K108" s="17"/>
      <c r="L108" s="13"/>
      <c r="M108" s="13"/>
      <c r="N108"/>
      <c r="O108"/>
      <c r="P108"/>
    </row>
    <row r="109" spans="1:20" ht="27.75" thickBot="1">
      <c r="A109" s="33" t="s">
        <v>220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1:20" ht="12.75">
      <c r="A110" s="2" t="s">
        <v>1</v>
      </c>
      <c r="B110" s="2" t="s">
        <v>2</v>
      </c>
      <c r="C110" s="2" t="s">
        <v>3</v>
      </c>
      <c r="D110" s="2" t="s">
        <v>4</v>
      </c>
      <c r="E110" s="2" t="s">
        <v>6</v>
      </c>
      <c r="F110" s="2" t="s">
        <v>5</v>
      </c>
      <c r="G110" s="2" t="s">
        <v>7</v>
      </c>
      <c r="H110" s="2" t="s">
        <v>2</v>
      </c>
      <c r="I110" s="2" t="s">
        <v>8</v>
      </c>
      <c r="J110" s="3" t="s">
        <v>9</v>
      </c>
      <c r="K110" s="3" t="s">
        <v>10</v>
      </c>
      <c r="L110" s="4" t="s">
        <v>11</v>
      </c>
      <c r="M110" s="4" t="s">
        <v>12</v>
      </c>
      <c r="N110" s="4" t="s">
        <v>13</v>
      </c>
      <c r="O110" s="4" t="s">
        <v>14</v>
      </c>
      <c r="P110" s="4" t="s">
        <v>15</v>
      </c>
      <c r="Q110" s="4" t="s">
        <v>16</v>
      </c>
      <c r="R110" s="4" t="s">
        <v>17</v>
      </c>
      <c r="S110" s="2" t="s">
        <v>18</v>
      </c>
      <c r="T110" s="2" t="s">
        <v>19</v>
      </c>
    </row>
    <row r="111" spans="1:20" ht="12.75">
      <c r="A111" s="6">
        <v>1</v>
      </c>
      <c r="B111" s="6">
        <v>1</v>
      </c>
      <c r="C111" s="6">
        <v>1</v>
      </c>
      <c r="D111" s="6">
        <v>156</v>
      </c>
      <c r="E111" s="7" t="s">
        <v>222</v>
      </c>
      <c r="F111" s="7" t="s">
        <v>223</v>
      </c>
      <c r="G111" s="6">
        <v>0</v>
      </c>
      <c r="H111" s="6" t="s">
        <v>56</v>
      </c>
      <c r="I111" s="7" t="s">
        <v>28</v>
      </c>
      <c r="J111" s="8" t="s">
        <v>32</v>
      </c>
      <c r="K111" s="15">
        <v>0.04583333333333334</v>
      </c>
      <c r="L111" s="9">
        <v>8</v>
      </c>
      <c r="M111" s="9">
        <v>7.9</v>
      </c>
      <c r="N111" s="9">
        <v>8</v>
      </c>
      <c r="O111" s="9">
        <v>7.9</v>
      </c>
      <c r="P111" s="9">
        <v>7.7</v>
      </c>
      <c r="S111" s="9">
        <f>TRUNC((SUM(L111:P111)-MIN(L111:P111)-MAX(L111:P111))/3,2)-Q111</f>
        <v>7.93</v>
      </c>
      <c r="T111" s="9">
        <f>TRUNC(AVERAGE(L111:P111),2)-Q111</f>
        <v>7.9</v>
      </c>
    </row>
    <row r="112" spans="1:16" ht="12.75">
      <c r="A112"/>
      <c r="B112"/>
      <c r="C112"/>
      <c r="D112"/>
      <c r="E112"/>
      <c r="F112"/>
      <c r="G112"/>
      <c r="H112"/>
      <c r="I112"/>
      <c r="J112"/>
      <c r="K112" s="17"/>
      <c r="L112" s="13"/>
      <c r="M112" s="13"/>
      <c r="N112"/>
      <c r="O112"/>
      <c r="P112"/>
    </row>
    <row r="113" spans="1:20" ht="27.75" thickBot="1">
      <c r="A113" s="33" t="s">
        <v>221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ht="12.75">
      <c r="A114" s="2" t="s">
        <v>1</v>
      </c>
      <c r="B114" s="2" t="s">
        <v>2</v>
      </c>
      <c r="C114" s="2" t="s">
        <v>3</v>
      </c>
      <c r="D114" s="2" t="s">
        <v>4</v>
      </c>
      <c r="E114" s="2" t="s">
        <v>6</v>
      </c>
      <c r="F114" s="2" t="s">
        <v>5</v>
      </c>
      <c r="G114" s="2" t="s">
        <v>7</v>
      </c>
      <c r="H114" s="2" t="s">
        <v>2</v>
      </c>
      <c r="I114" s="2" t="s">
        <v>8</v>
      </c>
      <c r="J114" s="3" t="s">
        <v>9</v>
      </c>
      <c r="K114" s="3" t="s">
        <v>10</v>
      </c>
      <c r="L114" s="4" t="s">
        <v>11</v>
      </c>
      <c r="M114" s="4" t="s">
        <v>12</v>
      </c>
      <c r="N114" s="4" t="s">
        <v>13</v>
      </c>
      <c r="O114" s="4" t="s">
        <v>14</v>
      </c>
      <c r="P114" s="4" t="s">
        <v>15</v>
      </c>
      <c r="Q114" s="4" t="s">
        <v>16</v>
      </c>
      <c r="R114" s="4" t="s">
        <v>17</v>
      </c>
      <c r="S114" s="2" t="s">
        <v>18</v>
      </c>
      <c r="T114" s="2" t="s">
        <v>19</v>
      </c>
    </row>
    <row r="115" spans="1:20" ht="12.75">
      <c r="A115" s="6">
        <v>1</v>
      </c>
      <c r="C115" s="6">
        <v>2</v>
      </c>
      <c r="D115" s="6">
        <v>216</v>
      </c>
      <c r="E115" s="7" t="s">
        <v>88</v>
      </c>
      <c r="F115" s="7" t="s">
        <v>87</v>
      </c>
      <c r="G115" s="6">
        <v>1</v>
      </c>
      <c r="I115" s="7" t="s">
        <v>126</v>
      </c>
      <c r="J115" s="8" t="s">
        <v>26</v>
      </c>
      <c r="K115" s="15">
        <v>0.12291666666666667</v>
      </c>
      <c r="L115" s="9">
        <v>8.9</v>
      </c>
      <c r="M115" s="9">
        <v>8.85</v>
      </c>
      <c r="N115" s="9">
        <v>8.85</v>
      </c>
      <c r="O115" s="9">
        <v>8.8</v>
      </c>
      <c r="P115" s="9">
        <v>8.8</v>
      </c>
      <c r="S115" s="9">
        <f>TRUNC((SUM(L115:P115)-MIN(L115:P115)-MAX(L115:P115))/3,2)-Q115</f>
        <v>8.83</v>
      </c>
      <c r="T115" s="9">
        <f>TRUNC(AVERAGE(L115:P115),2)-Q115</f>
        <v>8.84</v>
      </c>
    </row>
    <row r="116" spans="1:20" ht="12.75">
      <c r="A116" s="6">
        <v>2</v>
      </c>
      <c r="C116" s="6">
        <v>1</v>
      </c>
      <c r="D116" s="6">
        <v>124</v>
      </c>
      <c r="E116" s="7" t="s">
        <v>95</v>
      </c>
      <c r="F116" s="7" t="s">
        <v>42</v>
      </c>
      <c r="G116" s="6">
        <v>1</v>
      </c>
      <c r="I116" s="7" t="s">
        <v>212</v>
      </c>
      <c r="J116" s="8" t="s">
        <v>26</v>
      </c>
      <c r="K116" s="15"/>
      <c r="L116" s="9">
        <v>8.8</v>
      </c>
      <c r="M116" s="9">
        <v>9</v>
      </c>
      <c r="N116" s="9">
        <v>8.75</v>
      </c>
      <c r="O116" s="9">
        <v>8.9</v>
      </c>
      <c r="P116" s="9">
        <v>8.7</v>
      </c>
      <c r="S116" s="9">
        <f>TRUNC((SUM(L116:P116)-MIN(L116:P116)-MAX(L116:P116))/3,2)-Q116</f>
        <v>8.81</v>
      </c>
      <c r="T116" s="9">
        <f>TRUNC(AVERAGE(L116:P116),2)-Q116</f>
        <v>8.83</v>
      </c>
    </row>
    <row r="117" spans="1:20" ht="12.75">
      <c r="A117" s="6">
        <v>3</v>
      </c>
      <c r="C117" s="6">
        <v>3</v>
      </c>
      <c r="D117" s="6">
        <v>175</v>
      </c>
      <c r="E117" s="7" t="s">
        <v>136</v>
      </c>
      <c r="F117" s="7" t="s">
        <v>62</v>
      </c>
      <c r="G117" s="6">
        <v>1</v>
      </c>
      <c r="I117" s="7" t="s">
        <v>137</v>
      </c>
      <c r="J117" s="8" t="s">
        <v>26</v>
      </c>
      <c r="K117" s="15">
        <v>0.07708333333333334</v>
      </c>
      <c r="L117" s="9">
        <v>8.7</v>
      </c>
      <c r="M117" s="9">
        <v>8.6</v>
      </c>
      <c r="N117" s="9">
        <v>8.7</v>
      </c>
      <c r="O117" s="9">
        <v>8.6</v>
      </c>
      <c r="P117" s="9">
        <v>8.6</v>
      </c>
      <c r="S117" s="9">
        <f>TRUNC((SUM(L117:P117)-MIN(L117:P117)-MAX(L117:P117))/3,2)-Q117</f>
        <v>8.63</v>
      </c>
      <c r="T117" s="9">
        <f>TRUNC(AVERAGE(L117:P117),2)-Q117</f>
        <v>8.64</v>
      </c>
    </row>
    <row r="118" spans="1:16" ht="12.75">
      <c r="A118"/>
      <c r="B118"/>
      <c r="C118"/>
      <c r="D118"/>
      <c r="E118"/>
      <c r="F118"/>
      <c r="G118"/>
      <c r="H118"/>
      <c r="I118"/>
      <c r="J118"/>
      <c r="K118" s="17"/>
      <c r="L118" s="13"/>
      <c r="M118" s="13"/>
      <c r="N118"/>
      <c r="O118"/>
      <c r="P118"/>
    </row>
    <row r="119" spans="1:20" ht="27.75" thickBot="1">
      <c r="A119" s="33" t="s">
        <v>90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ht="12.75">
      <c r="A120" s="2" t="s">
        <v>1</v>
      </c>
      <c r="B120" s="2" t="s">
        <v>2</v>
      </c>
      <c r="C120" s="2" t="s">
        <v>3</v>
      </c>
      <c r="D120" s="2" t="s">
        <v>4</v>
      </c>
      <c r="E120" s="2" t="s">
        <v>6</v>
      </c>
      <c r="F120" s="2" t="s">
        <v>5</v>
      </c>
      <c r="G120" s="2" t="s">
        <v>7</v>
      </c>
      <c r="H120" s="2" t="s">
        <v>2</v>
      </c>
      <c r="I120" s="2" t="s">
        <v>8</v>
      </c>
      <c r="J120" s="3" t="s">
        <v>9</v>
      </c>
      <c r="K120" s="3" t="s">
        <v>10</v>
      </c>
      <c r="L120" s="4" t="s">
        <v>11</v>
      </c>
      <c r="M120" s="4" t="s">
        <v>12</v>
      </c>
      <c r="N120" s="4" t="s">
        <v>13</v>
      </c>
      <c r="O120" s="4" t="s">
        <v>14</v>
      </c>
      <c r="P120" s="4" t="s">
        <v>15</v>
      </c>
      <c r="Q120" s="4" t="s">
        <v>16</v>
      </c>
      <c r="R120" s="4" t="s">
        <v>17</v>
      </c>
      <c r="S120" s="2" t="s">
        <v>18</v>
      </c>
      <c r="T120" s="2" t="s">
        <v>19</v>
      </c>
    </row>
    <row r="121" spans="1:20" ht="12.75">
      <c r="A121" s="6">
        <v>1</v>
      </c>
      <c r="C121" s="6">
        <v>1</v>
      </c>
      <c r="D121" s="6">
        <v>169</v>
      </c>
      <c r="E121" s="7" t="s">
        <v>214</v>
      </c>
      <c r="F121" s="7" t="s">
        <v>215</v>
      </c>
      <c r="G121" s="6">
        <v>0</v>
      </c>
      <c r="I121" s="7" t="s">
        <v>216</v>
      </c>
      <c r="J121" s="8" t="s">
        <v>26</v>
      </c>
      <c r="K121" s="15">
        <v>0.15208333333333332</v>
      </c>
      <c r="L121" s="9">
        <v>8.8</v>
      </c>
      <c r="M121" s="9">
        <v>8.8</v>
      </c>
      <c r="N121" s="9">
        <v>8.8</v>
      </c>
      <c r="O121" s="9">
        <v>9</v>
      </c>
      <c r="P121" s="9">
        <v>8.8</v>
      </c>
      <c r="S121" s="9">
        <f>TRUNC((SUM(L121:P121)-MIN(L121:P121)-MAX(L121:P121))/3,2)-Q121</f>
        <v>8.8</v>
      </c>
      <c r="T121" s="9">
        <f>TRUNC(AVERAGE(L121:P121),2)-Q121</f>
        <v>8.84</v>
      </c>
    </row>
    <row r="122" spans="1:20" ht="12.75">
      <c r="A122" s="6">
        <v>2</v>
      </c>
      <c r="C122" s="6">
        <v>2</v>
      </c>
      <c r="D122" s="6">
        <v>118</v>
      </c>
      <c r="E122" s="7" t="s">
        <v>217</v>
      </c>
      <c r="F122" s="7" t="s">
        <v>72</v>
      </c>
      <c r="G122" s="6">
        <v>0</v>
      </c>
      <c r="I122" s="7" t="s">
        <v>218</v>
      </c>
      <c r="J122" s="8" t="s">
        <v>26</v>
      </c>
      <c r="K122" s="15">
        <v>0.10625</v>
      </c>
      <c r="L122" s="9">
        <v>8.7</v>
      </c>
      <c r="M122" s="9">
        <v>8.65</v>
      </c>
      <c r="N122" s="9">
        <v>8.65</v>
      </c>
      <c r="O122" s="9">
        <v>8.7</v>
      </c>
      <c r="P122" s="9">
        <v>8.7</v>
      </c>
      <c r="S122" s="9">
        <f>TRUNC((SUM(L122:P122)-MIN(L122:P122)-MAX(L122:P122))/3,2)-Q122</f>
        <v>8.68</v>
      </c>
      <c r="T122" s="9">
        <f>TRUNC(AVERAGE(L122:P122),2)-Q122</f>
        <v>8.68</v>
      </c>
    </row>
    <row r="124" spans="1:20" ht="27.75" thickBot="1">
      <c r="A124" s="33" t="s">
        <v>224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1:20" ht="12.75">
      <c r="A125" s="2" t="s">
        <v>1</v>
      </c>
      <c r="B125" s="2" t="s">
        <v>2</v>
      </c>
      <c r="C125" s="2" t="s">
        <v>3</v>
      </c>
      <c r="D125" s="2" t="s">
        <v>4</v>
      </c>
      <c r="E125" s="2" t="s">
        <v>6</v>
      </c>
      <c r="F125" s="2" t="s">
        <v>5</v>
      </c>
      <c r="G125" s="2" t="s">
        <v>7</v>
      </c>
      <c r="H125" s="2" t="s">
        <v>2</v>
      </c>
      <c r="I125" s="2" t="s">
        <v>8</v>
      </c>
      <c r="J125" s="3" t="s">
        <v>9</v>
      </c>
      <c r="K125" s="3" t="s">
        <v>10</v>
      </c>
      <c r="L125" s="4" t="s">
        <v>11</v>
      </c>
      <c r="M125" s="4" t="s">
        <v>12</v>
      </c>
      <c r="N125" s="4" t="s">
        <v>13</v>
      </c>
      <c r="O125" s="4" t="s">
        <v>14</v>
      </c>
      <c r="P125" s="4" t="s">
        <v>15</v>
      </c>
      <c r="Q125" s="4" t="s">
        <v>16</v>
      </c>
      <c r="R125" s="4" t="s">
        <v>17</v>
      </c>
      <c r="S125" s="2" t="s">
        <v>18</v>
      </c>
      <c r="T125" s="2" t="s">
        <v>19</v>
      </c>
    </row>
    <row r="126" spans="1:20" ht="12.75">
      <c r="A126" s="6">
        <v>1</v>
      </c>
      <c r="C126" s="6">
        <v>3</v>
      </c>
      <c r="D126" s="6">
        <v>216</v>
      </c>
      <c r="E126" s="7" t="s">
        <v>88</v>
      </c>
      <c r="F126" s="7" t="s">
        <v>87</v>
      </c>
      <c r="G126" s="6">
        <v>1</v>
      </c>
      <c r="I126" s="7" t="s">
        <v>126</v>
      </c>
      <c r="J126" s="8" t="s">
        <v>26</v>
      </c>
      <c r="K126" s="15">
        <v>0.1451388888888889</v>
      </c>
      <c r="L126" s="9">
        <v>8.95</v>
      </c>
      <c r="M126" s="9">
        <v>8.9</v>
      </c>
      <c r="N126" s="9">
        <v>9</v>
      </c>
      <c r="O126" s="9">
        <v>9.05</v>
      </c>
      <c r="P126" s="9">
        <v>8.9</v>
      </c>
      <c r="S126" s="9">
        <f>TRUNC((SUM(L126:P126)-MIN(L126:P126)-MAX(L126:P126))/3,2)-Q126</f>
        <v>8.95</v>
      </c>
      <c r="T126" s="9">
        <f>TRUNC(AVERAGE(L126:P126),2)-Q126</f>
        <v>8.96</v>
      </c>
    </row>
    <row r="127" spans="1:20" ht="12.75">
      <c r="A127" s="6">
        <v>2</v>
      </c>
      <c r="C127" s="6">
        <v>4</v>
      </c>
      <c r="D127" s="6">
        <v>124</v>
      </c>
      <c r="E127" s="7" t="s">
        <v>95</v>
      </c>
      <c r="F127" s="7" t="s">
        <v>42</v>
      </c>
      <c r="G127" s="6">
        <v>1</v>
      </c>
      <c r="I127" s="7" t="s">
        <v>212</v>
      </c>
      <c r="J127" s="8" t="s">
        <v>26</v>
      </c>
      <c r="K127" s="15">
        <v>0.12083333333333333</v>
      </c>
      <c r="L127" s="9">
        <v>8.75</v>
      </c>
      <c r="M127" s="9">
        <v>8.8</v>
      </c>
      <c r="N127" s="9">
        <v>8.6</v>
      </c>
      <c r="O127" s="9">
        <v>8.75</v>
      </c>
      <c r="P127" s="9">
        <v>8.7</v>
      </c>
      <c r="S127" s="9">
        <f>TRUNC((SUM(L127:P127)-MIN(L127:P127)-MAX(L127:P127))/3,2)-Q127</f>
        <v>8.73</v>
      </c>
      <c r="T127" s="9">
        <f>TRUNC(AVERAGE(L127:P127),2)-Q127</f>
        <v>8.72</v>
      </c>
    </row>
    <row r="128" spans="1:20" ht="12.75">
      <c r="A128" s="6">
        <v>3</v>
      </c>
      <c r="C128" s="6">
        <v>1</v>
      </c>
      <c r="D128" s="6">
        <v>129</v>
      </c>
      <c r="E128" s="7" t="s">
        <v>211</v>
      </c>
      <c r="F128" s="7" t="s">
        <v>65</v>
      </c>
      <c r="G128" s="6">
        <v>0</v>
      </c>
      <c r="I128" s="7" t="s">
        <v>25</v>
      </c>
      <c r="J128" s="8" t="s">
        <v>26</v>
      </c>
      <c r="K128" s="15">
        <v>0.11319444444444444</v>
      </c>
      <c r="L128" s="9">
        <v>8.8</v>
      </c>
      <c r="M128" s="9">
        <v>8.75</v>
      </c>
      <c r="N128" s="9">
        <v>8.6</v>
      </c>
      <c r="O128" s="9">
        <v>8.6</v>
      </c>
      <c r="P128" s="9">
        <v>8.7</v>
      </c>
      <c r="S128" s="9">
        <f>TRUNC((SUM(L128:P128)-MIN(L128:P128)-MAX(L128:P128))/3,2)-Q128</f>
        <v>8.68</v>
      </c>
      <c r="T128" s="9">
        <f>TRUNC(AVERAGE(L128:P128),2)-Q128</f>
        <v>8.69</v>
      </c>
    </row>
    <row r="129" spans="1:20" ht="12.75">
      <c r="A129" s="6">
        <v>4</v>
      </c>
      <c r="B129" s="6">
        <v>1</v>
      </c>
      <c r="C129" s="6">
        <v>2</v>
      </c>
      <c r="D129" s="6">
        <v>154</v>
      </c>
      <c r="E129" s="7" t="s">
        <v>99</v>
      </c>
      <c r="F129" s="7" t="s">
        <v>204</v>
      </c>
      <c r="G129" s="6">
        <v>0</v>
      </c>
      <c r="H129" s="6" t="s">
        <v>56</v>
      </c>
      <c r="I129" s="7" t="s">
        <v>28</v>
      </c>
      <c r="J129" s="8" t="s">
        <v>32</v>
      </c>
      <c r="K129" s="15">
        <v>0.11180555555555556</v>
      </c>
      <c r="L129" s="9">
        <v>7.7</v>
      </c>
      <c r="M129" s="9">
        <v>7.5</v>
      </c>
      <c r="N129" s="9">
        <v>7.65</v>
      </c>
      <c r="O129" s="9">
        <v>7.9</v>
      </c>
      <c r="P129" s="9">
        <v>7.7</v>
      </c>
      <c r="S129" s="9">
        <f>TRUNC((SUM(L129:P129)-MIN(L129:P129)-MAX(L129:P129))/3,2)-Q129</f>
        <v>7.68</v>
      </c>
      <c r="T129" s="9">
        <f>TRUNC(AVERAGE(L129:P129),2)-Q129</f>
        <v>7.69</v>
      </c>
    </row>
    <row r="131" spans="1:20" ht="27.75" thickBot="1">
      <c r="A131" s="33" t="s">
        <v>225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</row>
    <row r="132" spans="1:20" ht="12.75">
      <c r="A132" s="2" t="s">
        <v>1</v>
      </c>
      <c r="B132" s="2" t="s">
        <v>2</v>
      </c>
      <c r="C132" s="2" t="s">
        <v>3</v>
      </c>
      <c r="D132" s="2" t="s">
        <v>4</v>
      </c>
      <c r="E132" s="2" t="s">
        <v>6</v>
      </c>
      <c r="F132" s="2" t="s">
        <v>5</v>
      </c>
      <c r="G132" s="2" t="s">
        <v>7</v>
      </c>
      <c r="H132" s="2" t="s">
        <v>2</v>
      </c>
      <c r="I132" s="2" t="s">
        <v>8</v>
      </c>
      <c r="J132" s="3" t="s">
        <v>9</v>
      </c>
      <c r="K132" s="3" t="s">
        <v>10</v>
      </c>
      <c r="L132" s="4" t="s">
        <v>11</v>
      </c>
      <c r="M132" s="4" t="s">
        <v>12</v>
      </c>
      <c r="N132" s="4" t="s">
        <v>13</v>
      </c>
      <c r="O132" s="4" t="s">
        <v>14</v>
      </c>
      <c r="P132" s="4" t="s">
        <v>15</v>
      </c>
      <c r="Q132" s="4" t="s">
        <v>16</v>
      </c>
      <c r="R132" s="4" t="s">
        <v>17</v>
      </c>
      <c r="S132" s="2" t="s">
        <v>18</v>
      </c>
      <c r="T132" s="2" t="s">
        <v>19</v>
      </c>
    </row>
    <row r="133" spans="1:20" ht="12.75">
      <c r="A133" s="6">
        <v>1</v>
      </c>
      <c r="B133" s="6">
        <v>1</v>
      </c>
      <c r="C133" s="6">
        <v>3</v>
      </c>
      <c r="D133" s="6">
        <v>176</v>
      </c>
      <c r="E133" s="7" t="s">
        <v>230</v>
      </c>
      <c r="F133" s="7" t="s">
        <v>84</v>
      </c>
      <c r="G133" s="6">
        <v>0</v>
      </c>
      <c r="H133" s="6" t="s">
        <v>56</v>
      </c>
      <c r="I133" s="7" t="s">
        <v>28</v>
      </c>
      <c r="J133" s="8" t="s">
        <v>22</v>
      </c>
      <c r="K133" s="8">
        <v>0.12083333333333333</v>
      </c>
      <c r="L133" s="14">
        <v>6.7</v>
      </c>
      <c r="M133" s="9">
        <v>6.6</v>
      </c>
      <c r="N133" s="9">
        <v>7.1</v>
      </c>
      <c r="O133" s="9">
        <v>7</v>
      </c>
      <c r="P133" s="9">
        <v>7</v>
      </c>
      <c r="S133" s="9">
        <f>TRUNC((SUM(L133:P133)-MIN(L133:P133)-MAX(L133:P133))/3,2)-Q133</f>
        <v>6.9</v>
      </c>
      <c r="T133" s="9">
        <f>TRUNC(AVERAGE(L133:P133),2)-Q133</f>
        <v>6.88</v>
      </c>
    </row>
    <row r="134" spans="1:20" ht="12.75">
      <c r="A134" s="6">
        <v>2</v>
      </c>
      <c r="C134" s="6">
        <v>2</v>
      </c>
      <c r="D134" s="6">
        <v>196</v>
      </c>
      <c r="E134" s="7" t="s">
        <v>228</v>
      </c>
      <c r="F134" s="7" t="s">
        <v>229</v>
      </c>
      <c r="G134" s="6">
        <v>0</v>
      </c>
      <c r="I134" s="7" t="s">
        <v>31</v>
      </c>
      <c r="J134" s="8" t="s">
        <v>22</v>
      </c>
      <c r="K134" s="8">
        <v>0.15208333333333332</v>
      </c>
      <c r="L134" s="14">
        <v>6.7</v>
      </c>
      <c r="M134" s="9">
        <v>6.7</v>
      </c>
      <c r="N134" s="9">
        <v>6.6</v>
      </c>
      <c r="O134" s="9">
        <v>6.65</v>
      </c>
      <c r="P134" s="9">
        <v>6.5</v>
      </c>
      <c r="S134" s="9">
        <f>TRUNC((SUM(L134:P134)-MIN(L134:P134)-MAX(L134:P134))/3,2)-Q134</f>
        <v>6.65</v>
      </c>
      <c r="T134" s="9">
        <f>TRUNC(AVERAGE(L134:P134),2)-Q134</f>
        <v>6.63</v>
      </c>
    </row>
    <row r="135" spans="1:20" ht="12.75">
      <c r="A135" s="6">
        <v>3</v>
      </c>
      <c r="C135" s="6">
        <v>1</v>
      </c>
      <c r="D135" s="6">
        <v>133</v>
      </c>
      <c r="E135" s="7" t="s">
        <v>146</v>
      </c>
      <c r="F135" s="7" t="s">
        <v>147</v>
      </c>
      <c r="G135" s="6">
        <v>0</v>
      </c>
      <c r="I135" s="7" t="s">
        <v>83</v>
      </c>
      <c r="J135" s="8" t="s">
        <v>22</v>
      </c>
      <c r="K135" s="8">
        <v>0.15625</v>
      </c>
      <c r="L135" s="14">
        <v>6.5</v>
      </c>
      <c r="M135" s="9">
        <v>6.6</v>
      </c>
      <c r="N135" s="9">
        <v>6.6</v>
      </c>
      <c r="O135" s="9">
        <v>6.7</v>
      </c>
      <c r="P135" s="9">
        <v>6.6</v>
      </c>
      <c r="S135" s="9">
        <f>TRUNC((SUM(L135:P135)-MIN(L135:P135)-MAX(L135:P135))/3,2)-Q135</f>
        <v>6.6</v>
      </c>
      <c r="T135" s="9">
        <f>TRUNC(AVERAGE(L135:P135),2)-Q135</f>
        <v>6.6</v>
      </c>
    </row>
    <row r="137" spans="1:20" ht="27.75" thickBot="1">
      <c r="A137" s="33" t="s">
        <v>226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</row>
    <row r="138" spans="1:20" ht="12.75">
      <c r="A138" s="2" t="s">
        <v>1</v>
      </c>
      <c r="B138" s="2" t="s">
        <v>2</v>
      </c>
      <c r="C138" s="2" t="s">
        <v>3</v>
      </c>
      <c r="D138" s="2" t="s">
        <v>4</v>
      </c>
      <c r="E138" s="2" t="s">
        <v>6</v>
      </c>
      <c r="F138" s="2" t="s">
        <v>5</v>
      </c>
      <c r="G138" s="2" t="s">
        <v>7</v>
      </c>
      <c r="H138" s="2" t="s">
        <v>2</v>
      </c>
      <c r="I138" s="2" t="s">
        <v>8</v>
      </c>
      <c r="J138" s="3" t="s">
        <v>9</v>
      </c>
      <c r="K138" s="3" t="s">
        <v>10</v>
      </c>
      <c r="L138" s="4" t="s">
        <v>11</v>
      </c>
      <c r="M138" s="4" t="s">
        <v>12</v>
      </c>
      <c r="N138" s="4" t="s">
        <v>13</v>
      </c>
      <c r="O138" s="4" t="s">
        <v>14</v>
      </c>
      <c r="P138" s="4" t="s">
        <v>15</v>
      </c>
      <c r="Q138" s="4" t="s">
        <v>16</v>
      </c>
      <c r="R138" s="4" t="s">
        <v>17</v>
      </c>
      <c r="S138" s="2" t="s">
        <v>18</v>
      </c>
      <c r="T138" s="2" t="s">
        <v>19</v>
      </c>
    </row>
    <row r="139" spans="1:20" ht="12.75">
      <c r="A139" s="6">
        <v>1</v>
      </c>
      <c r="C139" s="6">
        <v>3</v>
      </c>
      <c r="D139" s="6">
        <v>169</v>
      </c>
      <c r="E139" s="7" t="s">
        <v>214</v>
      </c>
      <c r="F139" s="7" t="s">
        <v>215</v>
      </c>
      <c r="G139" s="6">
        <v>0</v>
      </c>
      <c r="I139" s="7" t="s">
        <v>216</v>
      </c>
      <c r="J139" s="8" t="s">
        <v>26</v>
      </c>
      <c r="K139" s="8">
        <v>0.14722222222222223</v>
      </c>
      <c r="L139" s="14">
        <v>8.9</v>
      </c>
      <c r="M139" s="9">
        <v>8.75</v>
      </c>
      <c r="N139" s="9">
        <v>8.75</v>
      </c>
      <c r="O139" s="9">
        <v>8.7</v>
      </c>
      <c r="P139" s="9">
        <v>8.65</v>
      </c>
      <c r="S139" s="9">
        <f>TRUNC((SUM(L139:P139)-MIN(L139:P139)-MAX(L139:P139))/3,2)-Q139</f>
        <v>8.73</v>
      </c>
      <c r="T139" s="9">
        <f>TRUNC(AVERAGE(L139:P139),2)-Q139</f>
        <v>8.75</v>
      </c>
    </row>
    <row r="140" spans="1:20" ht="12.75">
      <c r="A140" s="6">
        <v>2</v>
      </c>
      <c r="C140" s="6">
        <v>2</v>
      </c>
      <c r="D140" s="6">
        <v>118</v>
      </c>
      <c r="E140" s="7" t="s">
        <v>217</v>
      </c>
      <c r="F140" s="7" t="s">
        <v>72</v>
      </c>
      <c r="G140" s="6">
        <v>0</v>
      </c>
      <c r="I140" s="7" t="s">
        <v>218</v>
      </c>
      <c r="J140" s="8" t="s">
        <v>26</v>
      </c>
      <c r="K140" s="8">
        <v>0.1708333333333333</v>
      </c>
      <c r="L140" s="14">
        <v>8.7</v>
      </c>
      <c r="M140" s="9">
        <v>8.7</v>
      </c>
      <c r="N140" s="9">
        <v>8.6</v>
      </c>
      <c r="O140" s="9">
        <v>8.65</v>
      </c>
      <c r="P140" s="9">
        <v>8.6</v>
      </c>
      <c r="S140" s="9">
        <f>TRUNC((SUM(L140:P140)-MIN(L140:P140)-MAX(L140:P140))/3,2)-Q140</f>
        <v>8.65</v>
      </c>
      <c r="T140" s="9">
        <f>TRUNC(AVERAGE(L140:P140),2)-Q140</f>
        <v>8.65</v>
      </c>
    </row>
    <row r="141" spans="1:20" ht="12.75">
      <c r="A141" s="6">
        <v>3</v>
      </c>
      <c r="B141" s="6">
        <v>1</v>
      </c>
      <c r="C141" s="6">
        <v>1</v>
      </c>
      <c r="D141" s="6">
        <v>153</v>
      </c>
      <c r="E141" s="7" t="s">
        <v>231</v>
      </c>
      <c r="F141" s="7" t="s">
        <v>232</v>
      </c>
      <c r="G141" s="6">
        <v>0</v>
      </c>
      <c r="H141" s="6" t="s">
        <v>21</v>
      </c>
      <c r="I141" s="7" t="s">
        <v>28</v>
      </c>
      <c r="J141" s="8" t="s">
        <v>26</v>
      </c>
      <c r="K141" s="8">
        <v>0.14722222222222223</v>
      </c>
      <c r="L141" s="14">
        <v>8.6</v>
      </c>
      <c r="M141" s="9">
        <v>8.6</v>
      </c>
      <c r="N141" s="9">
        <v>8.6</v>
      </c>
      <c r="O141" s="9">
        <v>8.5</v>
      </c>
      <c r="P141" s="9">
        <v>8.4</v>
      </c>
      <c r="S141" s="9">
        <f>TRUNC((SUM(L141:P141)-MIN(L141:P141)-MAX(L141:P141))/3,2)-Q141</f>
        <v>8.56</v>
      </c>
      <c r="T141" s="9">
        <f>TRUNC(AVERAGE(L141:P141),2)-Q141</f>
        <v>8.54</v>
      </c>
    </row>
    <row r="142" spans="1:20" ht="12.75">
      <c r="A142" s="6">
        <v>4</v>
      </c>
      <c r="B142" s="6">
        <v>2</v>
      </c>
      <c r="C142" s="6">
        <v>4</v>
      </c>
      <c r="D142" s="6">
        <v>138</v>
      </c>
      <c r="E142" s="7" t="s">
        <v>165</v>
      </c>
      <c r="F142" s="7" t="s">
        <v>71</v>
      </c>
      <c r="G142" s="6">
        <v>0</v>
      </c>
      <c r="H142" s="6" t="s">
        <v>38</v>
      </c>
      <c r="I142" s="7" t="s">
        <v>28</v>
      </c>
      <c r="J142" s="8" t="s">
        <v>32</v>
      </c>
      <c r="K142" s="8">
        <v>0.18055555555555555</v>
      </c>
      <c r="L142" s="14">
        <v>7.6</v>
      </c>
      <c r="M142" s="9">
        <v>7.6</v>
      </c>
      <c r="N142" s="9">
        <v>7.5</v>
      </c>
      <c r="O142" s="9">
        <v>7.6</v>
      </c>
      <c r="P142" s="9">
        <v>7.7</v>
      </c>
      <c r="S142" s="9">
        <f>TRUNC((SUM(L142:P142)-MIN(L142:P142)-MAX(L142:P142))/3,2)-Q142</f>
        <v>7.6</v>
      </c>
      <c r="T142" s="9">
        <f>TRUNC(AVERAGE(L142:P142),2)-Q142</f>
        <v>7.6</v>
      </c>
    </row>
    <row r="144" spans="1:20" ht="27.75" thickBot="1">
      <c r="A144" s="33" t="s">
        <v>227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</row>
    <row r="145" spans="1:20" ht="12.75">
      <c r="A145" s="2" t="s">
        <v>1</v>
      </c>
      <c r="B145" s="2" t="s">
        <v>2</v>
      </c>
      <c r="C145" s="2" t="s">
        <v>3</v>
      </c>
      <c r="D145" s="2" t="s">
        <v>4</v>
      </c>
      <c r="E145" s="2" t="s">
        <v>6</v>
      </c>
      <c r="F145" s="2" t="s">
        <v>5</v>
      </c>
      <c r="G145" s="2" t="s">
        <v>7</v>
      </c>
      <c r="H145" s="2" t="s">
        <v>2</v>
      </c>
      <c r="I145" s="2" t="s">
        <v>8</v>
      </c>
      <c r="J145" s="3" t="s">
        <v>9</v>
      </c>
      <c r="K145" s="3" t="s">
        <v>10</v>
      </c>
      <c r="L145" s="4" t="s">
        <v>11</v>
      </c>
      <c r="M145" s="4" t="s">
        <v>12</v>
      </c>
      <c r="N145" s="4" t="s">
        <v>13</v>
      </c>
      <c r="O145" s="4" t="s">
        <v>14</v>
      </c>
      <c r="P145" s="4" t="s">
        <v>15</v>
      </c>
      <c r="Q145" s="4" t="s">
        <v>16</v>
      </c>
      <c r="R145" s="4" t="s">
        <v>17</v>
      </c>
      <c r="S145" s="2" t="s">
        <v>18</v>
      </c>
      <c r="T145" s="2" t="s">
        <v>19</v>
      </c>
    </row>
    <row r="146" spans="1:20" ht="12.75">
      <c r="A146" s="6">
        <v>1</v>
      </c>
      <c r="B146" s="6">
        <v>1</v>
      </c>
      <c r="C146" s="6">
        <v>4</v>
      </c>
      <c r="D146" s="6">
        <v>154</v>
      </c>
      <c r="E146" s="7" t="s">
        <v>99</v>
      </c>
      <c r="F146" s="7" t="s">
        <v>204</v>
      </c>
      <c r="G146" s="6">
        <v>0</v>
      </c>
      <c r="H146" s="6" t="s">
        <v>56</v>
      </c>
      <c r="I146" s="7" t="s">
        <v>28</v>
      </c>
      <c r="J146" s="8" t="s">
        <v>32</v>
      </c>
      <c r="K146" s="8">
        <v>0.1638888888888889</v>
      </c>
      <c r="L146" s="14">
        <v>7.8</v>
      </c>
      <c r="M146" s="9">
        <v>8</v>
      </c>
      <c r="N146" s="9">
        <v>7.75</v>
      </c>
      <c r="O146" s="9">
        <v>7.7</v>
      </c>
      <c r="P146" s="9">
        <v>7.6</v>
      </c>
      <c r="S146" s="9">
        <f>TRUNC((SUM(L146:P146)-MIN(L146:P146)-MAX(L146:P146))/3,2)-Q146</f>
        <v>7.75</v>
      </c>
      <c r="T146" s="9">
        <f>TRUNC(AVERAGE(L146:P146),2)-Q146</f>
        <v>7.77</v>
      </c>
    </row>
    <row r="147" spans="1:20" ht="12.75">
      <c r="A147" s="6">
        <v>2</v>
      </c>
      <c r="B147" s="6">
        <v>2</v>
      </c>
      <c r="C147" s="6">
        <v>3</v>
      </c>
      <c r="D147" s="6">
        <v>185</v>
      </c>
      <c r="E147" s="7" t="s">
        <v>233</v>
      </c>
      <c r="F147" s="7" t="s">
        <v>234</v>
      </c>
      <c r="G147" s="6">
        <v>0</v>
      </c>
      <c r="H147" s="6" t="s">
        <v>38</v>
      </c>
      <c r="I147" s="7" t="s">
        <v>31</v>
      </c>
      <c r="J147" s="8" t="s">
        <v>32</v>
      </c>
      <c r="K147" s="8">
        <v>0.1638888888888889</v>
      </c>
      <c r="L147" s="14">
        <v>7.8</v>
      </c>
      <c r="M147" s="9">
        <v>7.8</v>
      </c>
      <c r="N147" s="9">
        <v>7.7</v>
      </c>
      <c r="O147" s="9">
        <v>7.7</v>
      </c>
      <c r="P147" s="9">
        <v>7.7</v>
      </c>
      <c r="S147" s="9">
        <f>TRUNC((SUM(L147:P147)-MIN(L147:P147)-MAX(L147:P147))/3,2)-Q147</f>
        <v>7.73</v>
      </c>
      <c r="T147" s="9">
        <f>TRUNC(AVERAGE(L147:P147),2)-Q147</f>
        <v>7.74</v>
      </c>
    </row>
    <row r="148" spans="1:20" ht="12.75">
      <c r="A148" s="6">
        <v>3</v>
      </c>
      <c r="C148" s="6">
        <v>1</v>
      </c>
      <c r="D148" s="6">
        <v>128</v>
      </c>
      <c r="E148" s="7" t="s">
        <v>95</v>
      </c>
      <c r="F148" s="7" t="s">
        <v>36</v>
      </c>
      <c r="G148" s="6">
        <v>0</v>
      </c>
      <c r="I148" s="7" t="s">
        <v>28</v>
      </c>
      <c r="J148" s="8" t="s">
        <v>32</v>
      </c>
      <c r="K148" s="8">
        <v>0.16805555555555554</v>
      </c>
      <c r="L148" s="14">
        <v>7.6</v>
      </c>
      <c r="M148" s="9">
        <v>7.7</v>
      </c>
      <c r="N148" s="9">
        <v>7.5</v>
      </c>
      <c r="O148" s="9">
        <v>7.6</v>
      </c>
      <c r="P148" s="9">
        <v>7.6</v>
      </c>
      <c r="S148" s="9">
        <f>TRUNC((SUM(L148:P148)-MIN(L148:P148)-MAX(L148:P148))/3,2)-Q148</f>
        <v>7.6</v>
      </c>
      <c r="T148" s="9">
        <f>TRUNC(AVERAGE(L148:P148),2)-Q148</f>
        <v>7.6</v>
      </c>
    </row>
    <row r="149" spans="1:20" ht="12.75">
      <c r="A149" s="6">
        <v>4</v>
      </c>
      <c r="C149" s="6">
        <v>2</v>
      </c>
      <c r="D149" s="6">
        <v>178</v>
      </c>
      <c r="E149" s="7" t="s">
        <v>199</v>
      </c>
      <c r="F149" s="7" t="s">
        <v>201</v>
      </c>
      <c r="G149" s="6">
        <v>0</v>
      </c>
      <c r="I149" s="7" t="s">
        <v>31</v>
      </c>
      <c r="J149" s="8" t="s">
        <v>22</v>
      </c>
      <c r="K149" s="8">
        <v>0.16597222222222222</v>
      </c>
      <c r="L149" s="14">
        <v>7.1</v>
      </c>
      <c r="M149" s="9">
        <v>6.9</v>
      </c>
      <c r="N149" s="9">
        <v>7.1</v>
      </c>
      <c r="O149" s="9">
        <v>7</v>
      </c>
      <c r="P149" s="9">
        <v>7.1</v>
      </c>
      <c r="S149" s="9">
        <f>TRUNC((SUM(L149:P149)-MIN(L149:P149)-MAX(L149:P149))/3,2)-Q149</f>
        <v>7.06</v>
      </c>
      <c r="T149" s="9">
        <f>TRUNC(AVERAGE(L149:P149),2)-Q149</f>
        <v>7.04</v>
      </c>
    </row>
    <row r="151" spans="1:20" ht="27.75" thickBot="1">
      <c r="A151" s="33" t="s">
        <v>91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</row>
    <row r="152" spans="1:20" ht="12.75">
      <c r="A152" s="2" t="s">
        <v>1</v>
      </c>
      <c r="B152" s="2" t="s">
        <v>2</v>
      </c>
      <c r="C152" s="2" t="s">
        <v>3</v>
      </c>
      <c r="D152" s="2" t="s">
        <v>4</v>
      </c>
      <c r="E152" s="2" t="s">
        <v>6</v>
      </c>
      <c r="F152" s="2" t="s">
        <v>5</v>
      </c>
      <c r="G152" s="2" t="s">
        <v>7</v>
      </c>
      <c r="H152" s="2" t="s">
        <v>2</v>
      </c>
      <c r="I152" s="2" t="s">
        <v>8</v>
      </c>
      <c r="J152" s="3" t="s">
        <v>9</v>
      </c>
      <c r="K152" s="3" t="s">
        <v>10</v>
      </c>
      <c r="L152" s="4" t="s">
        <v>11</v>
      </c>
      <c r="M152" s="4" t="s">
        <v>12</v>
      </c>
      <c r="N152" s="4" t="s">
        <v>13</v>
      </c>
      <c r="O152" s="4" t="s">
        <v>14</v>
      </c>
      <c r="P152" s="4" t="s">
        <v>15</v>
      </c>
      <c r="Q152" s="4" t="s">
        <v>16</v>
      </c>
      <c r="R152" s="4" t="s">
        <v>17</v>
      </c>
      <c r="S152" s="2" t="s">
        <v>18</v>
      </c>
      <c r="T152" s="2" t="s">
        <v>19</v>
      </c>
    </row>
    <row r="153" spans="1:20" ht="12.75">
      <c r="A153" s="6">
        <v>1</v>
      </c>
      <c r="C153" s="6">
        <v>3</v>
      </c>
      <c r="D153" s="6">
        <v>216</v>
      </c>
      <c r="E153" s="7" t="s">
        <v>88</v>
      </c>
      <c r="F153" s="7" t="s">
        <v>87</v>
      </c>
      <c r="G153" s="6">
        <v>1</v>
      </c>
      <c r="I153" s="7" t="s">
        <v>126</v>
      </c>
      <c r="J153" s="8" t="s">
        <v>26</v>
      </c>
      <c r="K153" s="8">
        <v>0.15555555555555556</v>
      </c>
      <c r="L153" s="14">
        <v>8.9</v>
      </c>
      <c r="M153" s="9">
        <v>9</v>
      </c>
      <c r="N153" s="9">
        <v>9</v>
      </c>
      <c r="O153" s="9">
        <v>8.9</v>
      </c>
      <c r="P153" s="9">
        <v>9</v>
      </c>
      <c r="S153" s="9">
        <f>TRUNC((SUM(L153:P153)-MIN(L153:P153)-MAX(L153:P153))/3,2)-Q153</f>
        <v>8.96</v>
      </c>
      <c r="T153" s="9">
        <f>TRUNC(AVERAGE(L153:P153),2)-Q153</f>
        <v>8.96</v>
      </c>
    </row>
    <row r="154" spans="1:20" ht="12.75">
      <c r="A154" s="6">
        <v>2</v>
      </c>
      <c r="C154" s="6">
        <v>2</v>
      </c>
      <c r="D154" s="6">
        <v>124</v>
      </c>
      <c r="E154" s="7" t="s">
        <v>95</v>
      </c>
      <c r="F154" s="7" t="s">
        <v>42</v>
      </c>
      <c r="G154" s="6">
        <v>1</v>
      </c>
      <c r="I154" s="7" t="s">
        <v>212</v>
      </c>
      <c r="J154" s="8" t="s">
        <v>26</v>
      </c>
      <c r="K154" s="8">
        <v>0.20555555555555557</v>
      </c>
      <c r="L154" s="14">
        <v>8.65</v>
      </c>
      <c r="M154" s="9">
        <v>8.85</v>
      </c>
      <c r="N154" s="9">
        <v>8.8</v>
      </c>
      <c r="O154" s="9">
        <v>8.75</v>
      </c>
      <c r="P154" s="9">
        <v>8.7</v>
      </c>
      <c r="S154" s="9">
        <f>TRUNC((SUM(L154:P154)-MIN(L154:P154)-MAX(L154:P154))/3,2)-Q154</f>
        <v>8.75</v>
      </c>
      <c r="T154" s="9">
        <f>TRUNC(AVERAGE(L154:P154),2)-Q154</f>
        <v>8.75</v>
      </c>
    </row>
    <row r="155" spans="1:20" ht="12.75">
      <c r="A155" s="6">
        <v>3</v>
      </c>
      <c r="C155" s="6">
        <v>1</v>
      </c>
      <c r="D155" s="6">
        <v>129</v>
      </c>
      <c r="E155" s="7" t="s">
        <v>211</v>
      </c>
      <c r="F155" s="7" t="s">
        <v>65</v>
      </c>
      <c r="G155" s="6">
        <v>0</v>
      </c>
      <c r="I155" s="7" t="s">
        <v>25</v>
      </c>
      <c r="J155" s="8" t="s">
        <v>26</v>
      </c>
      <c r="K155" s="8">
        <v>0.20486111111111113</v>
      </c>
      <c r="L155" s="14">
        <v>8.7</v>
      </c>
      <c r="M155" s="9">
        <v>8.7</v>
      </c>
      <c r="N155" s="9">
        <v>8.8</v>
      </c>
      <c r="O155" s="9">
        <v>8.6</v>
      </c>
      <c r="P155" s="9">
        <v>9</v>
      </c>
      <c r="S155" s="9">
        <f>TRUNC((SUM(L155:P155)-MIN(L155:P155)-MAX(L155:P155))/3,2)-Q155</f>
        <v>8.73</v>
      </c>
      <c r="T155" s="9">
        <f>TRUNC(AVERAGE(L155:P155),2)-Q155</f>
        <v>8.76</v>
      </c>
    </row>
    <row r="157" spans="1:20" ht="27.75" thickBot="1">
      <c r="A157" s="33" t="s">
        <v>235</v>
      </c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</row>
    <row r="158" spans="1:20" ht="12.75">
      <c r="A158" s="2" t="s">
        <v>1</v>
      </c>
      <c r="B158" s="2" t="s">
        <v>2</v>
      </c>
      <c r="C158" s="2" t="s">
        <v>3</v>
      </c>
      <c r="D158" s="2" t="s">
        <v>4</v>
      </c>
      <c r="E158" s="2" t="s">
        <v>6</v>
      </c>
      <c r="F158" s="2" t="s">
        <v>5</v>
      </c>
      <c r="G158" s="2" t="s">
        <v>7</v>
      </c>
      <c r="H158" s="2" t="s">
        <v>2</v>
      </c>
      <c r="I158" s="2" t="s">
        <v>8</v>
      </c>
      <c r="J158" s="3" t="s">
        <v>9</v>
      </c>
      <c r="K158" s="3" t="s">
        <v>10</v>
      </c>
      <c r="L158" s="4" t="s">
        <v>11</v>
      </c>
      <c r="M158" s="4" t="s">
        <v>12</v>
      </c>
      <c r="N158" s="4" t="s">
        <v>13</v>
      </c>
      <c r="O158" s="4" t="s">
        <v>14</v>
      </c>
      <c r="P158" s="4" t="s">
        <v>15</v>
      </c>
      <c r="Q158" s="4" t="s">
        <v>16</v>
      </c>
      <c r="R158" s="4" t="s">
        <v>17</v>
      </c>
      <c r="S158" s="2" t="s">
        <v>18</v>
      </c>
      <c r="T158" s="2" t="s">
        <v>19</v>
      </c>
    </row>
    <row r="159" spans="1:20" ht="12.75">
      <c r="A159" s="6">
        <v>1</v>
      </c>
      <c r="B159" s="6">
        <v>1</v>
      </c>
      <c r="C159" s="6">
        <v>1</v>
      </c>
      <c r="D159" s="6">
        <v>156</v>
      </c>
      <c r="E159" s="7" t="s">
        <v>222</v>
      </c>
      <c r="F159" s="7" t="s">
        <v>223</v>
      </c>
      <c r="G159" s="6">
        <v>0</v>
      </c>
      <c r="H159" s="6" t="s">
        <v>56</v>
      </c>
      <c r="I159" s="7" t="s">
        <v>28</v>
      </c>
      <c r="J159" s="8" t="s">
        <v>32</v>
      </c>
      <c r="K159" s="8">
        <v>0.057638888888888885</v>
      </c>
      <c r="L159" s="14">
        <v>7.75</v>
      </c>
      <c r="M159" s="9">
        <v>7.8</v>
      </c>
      <c r="N159" s="9">
        <v>7.7</v>
      </c>
      <c r="O159" s="9">
        <v>7.8</v>
      </c>
      <c r="P159" s="9">
        <v>7.7</v>
      </c>
      <c r="S159" s="9">
        <f>TRUNC((SUM(L159:P159)-MIN(L159:P159)-MAX(L159:P159))/3,2)-Q159</f>
        <v>7.75</v>
      </c>
      <c r="T159" s="9">
        <f>TRUNC(AVERAGE(L159:P159),2)-Q159</f>
        <v>7.75</v>
      </c>
    </row>
    <row r="161" spans="1:20" ht="27.75" thickBot="1">
      <c r="A161" s="33" t="s">
        <v>237</v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</row>
    <row r="162" spans="1:20" ht="12.75">
      <c r="A162" s="2" t="s">
        <v>1</v>
      </c>
      <c r="B162" s="2" t="s">
        <v>2</v>
      </c>
      <c r="C162" s="2" t="s">
        <v>3</v>
      </c>
      <c r="D162" s="2" t="s">
        <v>4</v>
      </c>
      <c r="E162" s="2" t="s">
        <v>6</v>
      </c>
      <c r="F162" s="2" t="s">
        <v>5</v>
      </c>
      <c r="G162" s="2" t="s">
        <v>7</v>
      </c>
      <c r="H162" s="2" t="s">
        <v>2</v>
      </c>
      <c r="I162" s="2" t="s">
        <v>8</v>
      </c>
      <c r="J162" s="3" t="s">
        <v>9</v>
      </c>
      <c r="K162" s="3" t="s">
        <v>10</v>
      </c>
      <c r="L162" s="4" t="s">
        <v>11</v>
      </c>
      <c r="M162" s="4" t="s">
        <v>12</v>
      </c>
      <c r="N162" s="4" t="s">
        <v>13</v>
      </c>
      <c r="O162" s="4" t="s">
        <v>14</v>
      </c>
      <c r="P162" s="4" t="s">
        <v>15</v>
      </c>
      <c r="Q162" s="4" t="s">
        <v>16</v>
      </c>
      <c r="R162" s="4" t="s">
        <v>17</v>
      </c>
      <c r="S162" s="2" t="s">
        <v>18</v>
      </c>
      <c r="T162" s="2" t="s">
        <v>19</v>
      </c>
    </row>
    <row r="163" spans="1:20" ht="12.75">
      <c r="A163" s="6">
        <v>1</v>
      </c>
      <c r="B163" s="6">
        <v>1</v>
      </c>
      <c r="C163" s="6">
        <v>1</v>
      </c>
      <c r="D163" s="6">
        <v>170</v>
      </c>
      <c r="E163" s="7" t="s">
        <v>173</v>
      </c>
      <c r="F163" s="7" t="s">
        <v>236</v>
      </c>
      <c r="G163" s="6">
        <v>0</v>
      </c>
      <c r="H163" s="6" t="s">
        <v>38</v>
      </c>
      <c r="I163" s="7" t="s">
        <v>49</v>
      </c>
      <c r="J163" s="8" t="s">
        <v>32</v>
      </c>
      <c r="K163" s="8">
        <v>0.06388888888888888</v>
      </c>
      <c r="L163" s="14">
        <v>8.7</v>
      </c>
      <c r="M163" s="9">
        <v>8.6</v>
      </c>
      <c r="N163" s="9">
        <v>8.3</v>
      </c>
      <c r="O163" s="9">
        <v>8.5</v>
      </c>
      <c r="P163" s="9">
        <v>8.5</v>
      </c>
      <c r="S163" s="9">
        <f>TRUNC((SUM(L163:P163)-MIN(L163:P163)-MAX(L163:P163))/3,2)-Q163</f>
        <v>8.53</v>
      </c>
      <c r="T163" s="9">
        <f>TRUNC(AVERAGE(L163:P163),2)-Q163</f>
        <v>8.52</v>
      </c>
    </row>
    <row r="165" spans="1:20" ht="27.75" thickBot="1">
      <c r="A165" s="33" t="s">
        <v>96</v>
      </c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</row>
    <row r="166" spans="1:20" ht="12.75">
      <c r="A166" s="2" t="s">
        <v>1</v>
      </c>
      <c r="B166" s="2" t="s">
        <v>2</v>
      </c>
      <c r="C166" s="2" t="s">
        <v>3</v>
      </c>
      <c r="D166" s="2" t="s">
        <v>4</v>
      </c>
      <c r="E166" s="2" t="s">
        <v>6</v>
      </c>
      <c r="F166" s="2" t="s">
        <v>5</v>
      </c>
      <c r="G166" s="2" t="s">
        <v>7</v>
      </c>
      <c r="H166" s="2" t="s">
        <v>2</v>
      </c>
      <c r="I166" s="2" t="s">
        <v>8</v>
      </c>
      <c r="J166" s="3" t="s">
        <v>9</v>
      </c>
      <c r="K166" s="3" t="s">
        <v>10</v>
      </c>
      <c r="L166" s="4" t="s">
        <v>11</v>
      </c>
      <c r="M166" s="4" t="s">
        <v>12</v>
      </c>
      <c r="N166" s="4" t="s">
        <v>13</v>
      </c>
      <c r="O166" s="4" t="s">
        <v>14</v>
      </c>
      <c r="P166" s="4" t="s">
        <v>15</v>
      </c>
      <c r="Q166" s="4" t="s">
        <v>16</v>
      </c>
      <c r="R166" s="4" t="s">
        <v>17</v>
      </c>
      <c r="S166" s="2" t="s">
        <v>18</v>
      </c>
      <c r="T166" s="2" t="s">
        <v>19</v>
      </c>
    </row>
    <row r="167" spans="1:20" ht="12.75">
      <c r="A167" s="6">
        <v>1</v>
      </c>
      <c r="B167" s="6">
        <v>1</v>
      </c>
      <c r="C167" s="6">
        <v>1</v>
      </c>
      <c r="D167" s="6">
        <v>202</v>
      </c>
      <c r="E167" s="7" t="s">
        <v>93</v>
      </c>
      <c r="F167" s="7" t="s">
        <v>29</v>
      </c>
      <c r="G167" s="6">
        <v>1</v>
      </c>
      <c r="H167" s="6" t="s">
        <v>38</v>
      </c>
      <c r="I167" s="7" t="s">
        <v>49</v>
      </c>
      <c r="J167" s="8" t="s">
        <v>26</v>
      </c>
      <c r="K167" s="8">
        <v>0.0625</v>
      </c>
      <c r="L167" s="14">
        <v>9</v>
      </c>
      <c r="M167" s="9">
        <v>9</v>
      </c>
      <c r="N167" s="9">
        <v>8.9</v>
      </c>
      <c r="O167" s="9">
        <v>8.9</v>
      </c>
      <c r="P167" s="9">
        <v>8.8</v>
      </c>
      <c r="S167" s="9">
        <f>TRUNC((SUM(L167:P167)-MIN(L167:P167)-MAX(L167:P167))/3,2)-Q167</f>
        <v>8.93</v>
      </c>
      <c r="T167" s="9">
        <f>TRUNC(AVERAGE(L167:P167),2)-Q167</f>
        <v>8.92</v>
      </c>
    </row>
    <row r="168" spans="1:20" ht="12.75">
      <c r="A168" s="6">
        <v>2</v>
      </c>
      <c r="B168" s="6">
        <v>2</v>
      </c>
      <c r="C168" s="6">
        <v>2</v>
      </c>
      <c r="D168" s="6">
        <v>170</v>
      </c>
      <c r="E168" s="7" t="s">
        <v>173</v>
      </c>
      <c r="F168" s="7" t="s">
        <v>236</v>
      </c>
      <c r="G168" s="6">
        <v>0</v>
      </c>
      <c r="H168" s="6" t="s">
        <v>38</v>
      </c>
      <c r="I168" s="7" t="s">
        <v>49</v>
      </c>
      <c r="J168" s="8" t="s">
        <v>32</v>
      </c>
      <c r="K168" s="8">
        <v>0.06041666666666667</v>
      </c>
      <c r="L168" s="14">
        <v>8.6</v>
      </c>
      <c r="M168" s="9">
        <v>8.6</v>
      </c>
      <c r="N168" s="9">
        <v>8.7</v>
      </c>
      <c r="O168" s="9">
        <v>8.7</v>
      </c>
      <c r="P168" s="9">
        <v>8.7</v>
      </c>
      <c r="S168" s="9">
        <f>TRUNC((SUM(L168:P168)-MIN(L168:P168)-MAX(L168:P168))/3,2)-Q168</f>
        <v>8.66</v>
      </c>
      <c r="T168" s="9">
        <f>TRUNC(AVERAGE(L168:P168),2)-Q168</f>
        <v>8.66</v>
      </c>
    </row>
    <row r="170" spans="1:20" ht="27.75" thickBot="1">
      <c r="A170" s="33" t="s">
        <v>238</v>
      </c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</row>
    <row r="171" spans="1:20" ht="12.75">
      <c r="A171" s="2" t="s">
        <v>1</v>
      </c>
      <c r="B171" s="2" t="s">
        <v>2</v>
      </c>
      <c r="C171" s="2" t="s">
        <v>3</v>
      </c>
      <c r="D171" s="2" t="s">
        <v>4</v>
      </c>
      <c r="E171" s="2" t="s">
        <v>6</v>
      </c>
      <c r="F171" s="2" t="s">
        <v>5</v>
      </c>
      <c r="G171" s="2" t="s">
        <v>7</v>
      </c>
      <c r="H171" s="2" t="s">
        <v>2</v>
      </c>
      <c r="I171" s="2" t="s">
        <v>8</v>
      </c>
      <c r="J171" s="3" t="s">
        <v>9</v>
      </c>
      <c r="K171" s="3" t="s">
        <v>10</v>
      </c>
      <c r="L171" s="4" t="s">
        <v>11</v>
      </c>
      <c r="M171" s="4" t="s">
        <v>12</v>
      </c>
      <c r="N171" s="4" t="s">
        <v>13</v>
      </c>
      <c r="O171" s="4" t="s">
        <v>14</v>
      </c>
      <c r="P171" s="4" t="s">
        <v>15</v>
      </c>
      <c r="Q171" s="4" t="s">
        <v>16</v>
      </c>
      <c r="R171" s="4" t="s">
        <v>17</v>
      </c>
      <c r="S171" s="2" t="s">
        <v>18</v>
      </c>
      <c r="T171" s="2" t="s">
        <v>19</v>
      </c>
    </row>
    <row r="172" spans="1:20" ht="12.75">
      <c r="A172" s="6">
        <v>1</v>
      </c>
      <c r="C172" s="6">
        <v>1</v>
      </c>
      <c r="D172" s="6">
        <v>130</v>
      </c>
      <c r="E172" s="7" t="s">
        <v>159</v>
      </c>
      <c r="F172" s="7" t="s">
        <v>239</v>
      </c>
      <c r="G172" s="6">
        <v>0</v>
      </c>
      <c r="I172" s="7" t="s">
        <v>240</v>
      </c>
      <c r="J172" s="8" t="s">
        <v>32</v>
      </c>
      <c r="K172" s="8">
        <v>0.05555555555555555</v>
      </c>
      <c r="L172" s="9">
        <v>8.4</v>
      </c>
      <c r="M172" s="14">
        <v>8.3</v>
      </c>
      <c r="N172" s="9">
        <v>8.3</v>
      </c>
      <c r="O172" s="9">
        <v>8.1</v>
      </c>
      <c r="P172" s="9">
        <v>8.3</v>
      </c>
      <c r="S172" s="9">
        <f>TRUNC((SUM(L172:P172)-MIN(L172:P172)-MAX(L172:P172))/3,2)-Q172</f>
        <v>8.3</v>
      </c>
      <c r="T172" s="9">
        <f>TRUNC(AVERAGE(L172:P172),2)-Q172</f>
        <v>8.28</v>
      </c>
    </row>
    <row r="173" spans="1:20" ht="12.75">
      <c r="A173" s="6">
        <v>2</v>
      </c>
      <c r="B173" s="6">
        <v>1</v>
      </c>
      <c r="C173" s="6">
        <v>2</v>
      </c>
      <c r="D173" s="6">
        <v>138</v>
      </c>
      <c r="E173" s="7" t="s">
        <v>165</v>
      </c>
      <c r="F173" s="7" t="s">
        <v>71</v>
      </c>
      <c r="G173" s="6">
        <v>0</v>
      </c>
      <c r="H173" s="6" t="s">
        <v>38</v>
      </c>
      <c r="I173" s="7" t="s">
        <v>28</v>
      </c>
      <c r="J173" s="8" t="s">
        <v>32</v>
      </c>
      <c r="K173" s="8">
        <v>0.06597222222222222</v>
      </c>
      <c r="L173" s="9">
        <v>7.9</v>
      </c>
      <c r="M173" s="14">
        <v>7.9</v>
      </c>
      <c r="N173" s="9">
        <v>8</v>
      </c>
      <c r="O173" s="9">
        <v>8</v>
      </c>
      <c r="P173" s="9">
        <v>7.7</v>
      </c>
      <c r="S173" s="9">
        <f>TRUNC((SUM(L173:P173)-MIN(L173:P173)-MAX(L173:P173))/3,2)-Q173</f>
        <v>7.93</v>
      </c>
      <c r="T173" s="9">
        <f>TRUNC(AVERAGE(L173:P173),2)-Q173</f>
        <v>7.9</v>
      </c>
    </row>
    <row r="175" spans="1:20" ht="27.75" thickBot="1">
      <c r="A175" s="33" t="s">
        <v>97</v>
      </c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</row>
    <row r="176" spans="1:20" ht="12.75">
      <c r="A176" s="2" t="s">
        <v>1</v>
      </c>
      <c r="B176" s="2" t="s">
        <v>2</v>
      </c>
      <c r="C176" s="2" t="s">
        <v>3</v>
      </c>
      <c r="D176" s="2" t="s">
        <v>4</v>
      </c>
      <c r="E176" s="2" t="s">
        <v>6</v>
      </c>
      <c r="F176" s="2" t="s">
        <v>5</v>
      </c>
      <c r="G176" s="2" t="s">
        <v>7</v>
      </c>
      <c r="H176" s="2" t="s">
        <v>2</v>
      </c>
      <c r="I176" s="2" t="s">
        <v>8</v>
      </c>
      <c r="J176" s="3" t="s">
        <v>9</v>
      </c>
      <c r="K176" s="3" t="s">
        <v>10</v>
      </c>
      <c r="L176" s="4" t="s">
        <v>11</v>
      </c>
      <c r="M176" s="4" t="s">
        <v>12</v>
      </c>
      <c r="N176" s="4" t="s">
        <v>13</v>
      </c>
      <c r="O176" s="4" t="s">
        <v>14</v>
      </c>
      <c r="P176" s="4" t="s">
        <v>15</v>
      </c>
      <c r="Q176" s="4" t="s">
        <v>16</v>
      </c>
      <c r="R176" s="4" t="s">
        <v>17</v>
      </c>
      <c r="S176" s="2" t="s">
        <v>18</v>
      </c>
      <c r="T176" s="2" t="s">
        <v>19</v>
      </c>
    </row>
    <row r="177" spans="1:20" ht="12.75">
      <c r="A177" s="6">
        <v>1</v>
      </c>
      <c r="C177" s="6">
        <v>1</v>
      </c>
      <c r="D177" s="6">
        <v>177</v>
      </c>
      <c r="E177" s="7" t="s">
        <v>241</v>
      </c>
      <c r="F177" s="7" t="s">
        <v>162</v>
      </c>
      <c r="G177" s="6">
        <v>0</v>
      </c>
      <c r="I177" s="7" t="s">
        <v>126</v>
      </c>
      <c r="J177" s="8" t="s">
        <v>32</v>
      </c>
      <c r="K177" s="8">
        <v>0.052083333333333336</v>
      </c>
      <c r="L177" s="9">
        <v>8.2</v>
      </c>
      <c r="M177" s="14">
        <v>8.2</v>
      </c>
      <c r="N177" s="9">
        <v>8.3</v>
      </c>
      <c r="O177" s="9">
        <v>8.2</v>
      </c>
      <c r="P177" s="9">
        <v>8.1</v>
      </c>
      <c r="S177" s="9">
        <f>TRUNC((SUM(L177:P177)-MIN(L177:P177)-MAX(L177:P177))/3,2)-Q177</f>
        <v>8.2</v>
      </c>
      <c r="T177" s="9">
        <f>TRUNC(AVERAGE(L177:P177),2)-Q177</f>
        <v>8.2</v>
      </c>
    </row>
    <row r="178" spans="1:20" ht="12.75">
      <c r="A178" s="6">
        <v>2</v>
      </c>
      <c r="B178" s="6">
        <v>1</v>
      </c>
      <c r="C178" s="6">
        <v>2</v>
      </c>
      <c r="D178" s="6">
        <v>170</v>
      </c>
      <c r="E178" s="7" t="s">
        <v>173</v>
      </c>
      <c r="F178" s="7" t="s">
        <v>236</v>
      </c>
      <c r="G178" s="6">
        <v>0</v>
      </c>
      <c r="H178" s="6" t="s">
        <v>38</v>
      </c>
      <c r="I178" s="7" t="s">
        <v>49</v>
      </c>
      <c r="J178" s="8" t="s">
        <v>32</v>
      </c>
      <c r="K178" s="8">
        <v>0.06041666666666667</v>
      </c>
      <c r="L178" s="9">
        <v>8.1</v>
      </c>
      <c r="M178" s="14">
        <v>8.1</v>
      </c>
      <c r="N178" s="9">
        <v>8.2</v>
      </c>
      <c r="O178" s="9">
        <v>7.9</v>
      </c>
      <c r="P178" s="9">
        <v>8.15</v>
      </c>
      <c r="S178" s="9">
        <f>TRUNC((SUM(L178:P178)-MIN(L178:P178)-MAX(L178:P178))/3,2)-Q178</f>
        <v>8.11</v>
      </c>
      <c r="T178" s="9">
        <f>TRUNC(AVERAGE(L178:P178),2)-Q178</f>
        <v>8.09</v>
      </c>
    </row>
    <row r="179" spans="1:20" ht="12.75">
      <c r="A179" s="6">
        <v>3</v>
      </c>
      <c r="C179" s="6">
        <v>3</v>
      </c>
      <c r="D179" s="6">
        <v>148</v>
      </c>
      <c r="E179" s="7" t="s">
        <v>242</v>
      </c>
      <c r="F179" s="7" t="s">
        <v>62</v>
      </c>
      <c r="G179" s="6">
        <v>0</v>
      </c>
      <c r="I179" s="7" t="s">
        <v>25</v>
      </c>
      <c r="J179" s="8" t="s">
        <v>32</v>
      </c>
      <c r="K179" s="8">
        <v>0.059722222222222225</v>
      </c>
      <c r="L179" s="9">
        <v>8</v>
      </c>
      <c r="M179" s="14">
        <v>7.9</v>
      </c>
      <c r="N179" s="9">
        <v>8</v>
      </c>
      <c r="O179" s="9">
        <v>8</v>
      </c>
      <c r="P179" s="9">
        <v>8</v>
      </c>
      <c r="S179" s="9">
        <f>TRUNC((SUM(L179:P179)-MIN(L179:P179)-MAX(L179:P179))/3,2)-Q179</f>
        <v>8</v>
      </c>
      <c r="T179" s="9">
        <f>TRUNC(AVERAGE(L179:P179),2)-Q179</f>
        <v>7.98</v>
      </c>
    </row>
    <row r="181" spans="1:20" ht="27.75" thickBot="1">
      <c r="A181" s="33" t="s">
        <v>102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</row>
    <row r="182" spans="1:20" ht="12.75">
      <c r="A182" s="2" t="s">
        <v>1</v>
      </c>
      <c r="B182" s="2" t="s">
        <v>2</v>
      </c>
      <c r="C182" s="2" t="s">
        <v>3</v>
      </c>
      <c r="D182" s="2" t="s">
        <v>4</v>
      </c>
      <c r="E182" s="2" t="s">
        <v>6</v>
      </c>
      <c r="F182" s="2" t="s">
        <v>5</v>
      </c>
      <c r="G182" s="2" t="s">
        <v>7</v>
      </c>
      <c r="H182" s="2" t="s">
        <v>2</v>
      </c>
      <c r="I182" s="2" t="s">
        <v>8</v>
      </c>
      <c r="J182" s="3" t="s">
        <v>9</v>
      </c>
      <c r="K182" s="3" t="s">
        <v>10</v>
      </c>
      <c r="L182" s="4" t="s">
        <v>11</v>
      </c>
      <c r="M182" s="4" t="s">
        <v>12</v>
      </c>
      <c r="N182" s="4" t="s">
        <v>13</v>
      </c>
      <c r="O182" s="4" t="s">
        <v>14</v>
      </c>
      <c r="P182" s="4" t="s">
        <v>15</v>
      </c>
      <c r="Q182" s="4" t="s">
        <v>16</v>
      </c>
      <c r="R182" s="4" t="s">
        <v>17</v>
      </c>
      <c r="S182" s="2" t="s">
        <v>18</v>
      </c>
      <c r="T182" s="2" t="s">
        <v>19</v>
      </c>
    </row>
    <row r="183" spans="1:20" ht="12.75">
      <c r="A183" s="6">
        <v>1</v>
      </c>
      <c r="B183" s="6">
        <v>1</v>
      </c>
      <c r="C183" s="6">
        <v>2</v>
      </c>
      <c r="D183" s="6">
        <v>168</v>
      </c>
      <c r="E183" s="7" t="s">
        <v>116</v>
      </c>
      <c r="F183" s="7" t="s">
        <v>117</v>
      </c>
      <c r="G183" s="6">
        <v>0</v>
      </c>
      <c r="H183" s="6" t="s">
        <v>21</v>
      </c>
      <c r="I183" s="7" t="s">
        <v>31</v>
      </c>
      <c r="J183" s="8" t="s">
        <v>26</v>
      </c>
      <c r="K183" s="8">
        <v>0.05625</v>
      </c>
      <c r="L183" s="9">
        <v>8.9</v>
      </c>
      <c r="M183" s="9">
        <v>8.8</v>
      </c>
      <c r="N183" s="14">
        <v>9</v>
      </c>
      <c r="O183" s="9">
        <v>8.9</v>
      </c>
      <c r="P183" s="9">
        <v>8.9</v>
      </c>
      <c r="S183" s="9">
        <f>TRUNC((SUM(L183:P183)-MIN(L183:P183)-MAX(L183:P183))/3,2)-Q183</f>
        <v>8.9</v>
      </c>
      <c r="T183" s="9">
        <f>TRUNC(AVERAGE(L183:P183),2)-Q183</f>
        <v>8.9</v>
      </c>
    </row>
    <row r="184" spans="1:20" ht="12.75">
      <c r="A184" s="6">
        <v>2</v>
      </c>
      <c r="B184" s="6">
        <v>2</v>
      </c>
      <c r="C184" s="6">
        <v>3</v>
      </c>
      <c r="D184" s="6">
        <v>161</v>
      </c>
      <c r="E184" s="7" t="s">
        <v>58</v>
      </c>
      <c r="F184" s="7" t="s">
        <v>57</v>
      </c>
      <c r="G184" s="6">
        <v>1</v>
      </c>
      <c r="H184" s="6" t="s">
        <v>21</v>
      </c>
      <c r="I184" s="7" t="s">
        <v>31</v>
      </c>
      <c r="J184" s="8" t="s">
        <v>26</v>
      </c>
      <c r="K184" s="8">
        <v>0.07013888888888889</v>
      </c>
      <c r="L184" s="9">
        <v>8.7</v>
      </c>
      <c r="M184" s="9">
        <v>8.6</v>
      </c>
      <c r="N184" s="14">
        <v>8.7</v>
      </c>
      <c r="O184" s="9">
        <v>8.7</v>
      </c>
      <c r="P184" s="9">
        <v>8.5</v>
      </c>
      <c r="S184" s="9">
        <f>TRUNC((SUM(L184:P184)-MIN(L184:P184)-MAX(L184:P184))/3,2)-Q184</f>
        <v>8.66</v>
      </c>
      <c r="T184" s="9">
        <f>TRUNC(AVERAGE(L184:P184),2)-Q184</f>
        <v>8.64</v>
      </c>
    </row>
    <row r="185" spans="1:20" ht="12.75">
      <c r="A185" s="6">
        <v>3</v>
      </c>
      <c r="B185" s="6">
        <v>3</v>
      </c>
      <c r="C185" s="6">
        <v>1</v>
      </c>
      <c r="D185" s="6">
        <v>191</v>
      </c>
      <c r="E185" s="7" t="s">
        <v>155</v>
      </c>
      <c r="F185" s="7" t="s">
        <v>156</v>
      </c>
      <c r="G185" s="6">
        <v>0</v>
      </c>
      <c r="H185" s="6" t="s">
        <v>56</v>
      </c>
      <c r="I185" s="7" t="s">
        <v>28</v>
      </c>
      <c r="J185" s="8" t="s">
        <v>32</v>
      </c>
      <c r="K185" s="8">
        <v>0.04375</v>
      </c>
      <c r="L185" s="9">
        <v>8.6</v>
      </c>
      <c r="M185" s="9">
        <v>8.5</v>
      </c>
      <c r="N185" s="14">
        <v>8.5</v>
      </c>
      <c r="O185" s="9">
        <v>8.5</v>
      </c>
      <c r="P185" s="9">
        <v>8.7</v>
      </c>
      <c r="Q185" s="9">
        <v>0.9</v>
      </c>
      <c r="R185" s="1" t="s">
        <v>149</v>
      </c>
      <c r="S185" s="9">
        <f>TRUNC((SUM(L185:P185)-MIN(L185:P185)-MAX(L185:P185))/3,2)-Q185</f>
        <v>7.629999999999999</v>
      </c>
      <c r="T185" s="9">
        <f>TRUNC(AVERAGE(L185:P185),2)-Q185</f>
        <v>7.66</v>
      </c>
    </row>
    <row r="187" spans="1:20" ht="27.75" thickBot="1">
      <c r="A187" s="33" t="s">
        <v>243</v>
      </c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</row>
    <row r="188" spans="1:20" ht="12.75">
      <c r="A188" s="2" t="s">
        <v>1</v>
      </c>
      <c r="B188" s="2" t="s">
        <v>2</v>
      </c>
      <c r="C188" s="2" t="s">
        <v>3</v>
      </c>
      <c r="D188" s="2" t="s">
        <v>4</v>
      </c>
      <c r="E188" s="2" t="s">
        <v>6</v>
      </c>
      <c r="F188" s="2" t="s">
        <v>5</v>
      </c>
      <c r="G188" s="2" t="s">
        <v>7</v>
      </c>
      <c r="H188" s="2" t="s">
        <v>2</v>
      </c>
      <c r="I188" s="2" t="s">
        <v>8</v>
      </c>
      <c r="J188" s="3" t="s">
        <v>9</v>
      </c>
      <c r="K188" s="3" t="s">
        <v>10</v>
      </c>
      <c r="L188" s="4" t="s">
        <v>11</v>
      </c>
      <c r="M188" s="4" t="s">
        <v>12</v>
      </c>
      <c r="N188" s="4" t="s">
        <v>13</v>
      </c>
      <c r="O188" s="4" t="s">
        <v>14</v>
      </c>
      <c r="P188" s="4" t="s">
        <v>15</v>
      </c>
      <c r="Q188" s="4" t="s">
        <v>16</v>
      </c>
      <c r="R188" s="4" t="s">
        <v>17</v>
      </c>
      <c r="S188" s="2" t="s">
        <v>18</v>
      </c>
      <c r="T188" s="2" t="s">
        <v>19</v>
      </c>
    </row>
    <row r="189" spans="1:20" ht="12.75">
      <c r="A189" s="6">
        <v>1</v>
      </c>
      <c r="C189" s="6">
        <v>3</v>
      </c>
      <c r="D189" s="6">
        <v>121</v>
      </c>
      <c r="E189" s="7" t="s">
        <v>246</v>
      </c>
      <c r="F189" s="7" t="s">
        <v>247</v>
      </c>
      <c r="G189" s="6">
        <v>1</v>
      </c>
      <c r="I189" s="7" t="s">
        <v>50</v>
      </c>
      <c r="J189" s="8" t="s">
        <v>26</v>
      </c>
      <c r="K189" s="8">
        <v>0.06458333333333334</v>
      </c>
      <c r="L189" s="9">
        <v>9.2</v>
      </c>
      <c r="M189" s="9">
        <v>9.1</v>
      </c>
      <c r="N189" s="14">
        <v>9.1</v>
      </c>
      <c r="O189" s="9">
        <v>9.2</v>
      </c>
      <c r="P189" s="9">
        <v>9.2</v>
      </c>
      <c r="S189" s="9">
        <f>TRUNC((SUM(L189:P189)-MIN(L189:P189)-MAX(L189:P189))/3,2)-Q189</f>
        <v>9.16</v>
      </c>
      <c r="T189" s="9">
        <f>TRUNC(AVERAGE(L189:P189),2)-Q189</f>
        <v>9.16</v>
      </c>
    </row>
    <row r="190" spans="1:20" ht="12.75">
      <c r="A190" s="6">
        <v>2</v>
      </c>
      <c r="C190" s="6">
        <v>2</v>
      </c>
      <c r="D190" s="6">
        <v>164</v>
      </c>
      <c r="E190" s="7" t="s">
        <v>244</v>
      </c>
      <c r="F190" s="7" t="s">
        <v>48</v>
      </c>
      <c r="G190" s="6">
        <v>0</v>
      </c>
      <c r="I190" s="7" t="s">
        <v>245</v>
      </c>
      <c r="J190" s="8" t="s">
        <v>26</v>
      </c>
      <c r="K190" s="8">
        <v>0.06388888888888888</v>
      </c>
      <c r="L190" s="9">
        <v>9.1</v>
      </c>
      <c r="M190" s="9">
        <v>9</v>
      </c>
      <c r="N190" s="14">
        <v>9.2</v>
      </c>
      <c r="O190" s="9">
        <v>9</v>
      </c>
      <c r="P190" s="9">
        <v>9.1</v>
      </c>
      <c r="S190" s="9">
        <f>TRUNC((SUM(L190:P190)-MIN(L190:P190)-MAX(L190:P190))/3,2)-Q190</f>
        <v>9.06</v>
      </c>
      <c r="T190" s="9">
        <f>TRUNC(AVERAGE(L190:P190),2)-Q190</f>
        <v>9.08</v>
      </c>
    </row>
    <row r="191" spans="1:20" ht="12.75">
      <c r="A191" s="6">
        <v>3</v>
      </c>
      <c r="B191" s="6">
        <v>1</v>
      </c>
      <c r="C191" s="6">
        <v>1</v>
      </c>
      <c r="D191" s="6">
        <v>184</v>
      </c>
      <c r="E191" s="7" t="s">
        <v>104</v>
      </c>
      <c r="F191" s="7" t="s">
        <v>48</v>
      </c>
      <c r="G191" s="6">
        <v>0</v>
      </c>
      <c r="H191" s="6" t="s">
        <v>21</v>
      </c>
      <c r="I191" s="7" t="s">
        <v>28</v>
      </c>
      <c r="J191" s="8" t="s">
        <v>26</v>
      </c>
      <c r="K191" s="8">
        <v>0.06875</v>
      </c>
      <c r="L191" s="9">
        <v>8.9</v>
      </c>
      <c r="M191" s="9">
        <v>8.9</v>
      </c>
      <c r="N191" s="14">
        <v>8.9</v>
      </c>
      <c r="O191" s="9">
        <v>9.1</v>
      </c>
      <c r="P191" s="9">
        <v>9.1</v>
      </c>
      <c r="S191" s="9">
        <f>TRUNC((SUM(L191:P191)-MIN(L191:P191)-MAX(L191:P191))/3,2)-Q191</f>
        <v>8.96</v>
      </c>
      <c r="T191" s="9">
        <f>TRUNC(AVERAGE(L191:P191),2)-Q191</f>
        <v>8.98</v>
      </c>
    </row>
    <row r="192" spans="1:20" ht="12.75">
      <c r="A192" s="6">
        <v>4</v>
      </c>
      <c r="B192" s="6">
        <v>2</v>
      </c>
      <c r="C192" s="6">
        <v>4</v>
      </c>
      <c r="D192" s="6">
        <v>144</v>
      </c>
      <c r="E192" s="7" t="s">
        <v>205</v>
      </c>
      <c r="F192" s="7" t="s">
        <v>42</v>
      </c>
      <c r="G192" s="6">
        <v>0</v>
      </c>
      <c r="H192" s="6" t="s">
        <v>56</v>
      </c>
      <c r="I192" s="7" t="s">
        <v>28</v>
      </c>
      <c r="J192" s="8" t="s">
        <v>32</v>
      </c>
      <c r="K192" s="8">
        <v>0.06458333333333334</v>
      </c>
      <c r="L192" s="9">
        <v>8.5</v>
      </c>
      <c r="M192" s="9">
        <v>8.5</v>
      </c>
      <c r="N192" s="14">
        <v>8.4</v>
      </c>
      <c r="O192" s="9">
        <v>8.5</v>
      </c>
      <c r="P192" s="9">
        <v>8.6</v>
      </c>
      <c r="S192" s="9">
        <f>TRUNC((SUM(L192:P192)-MIN(L192:P192)-MAX(L192:P192))/3,2)-Q192</f>
        <v>8.5</v>
      </c>
      <c r="T192" s="9">
        <f>TRUNC(AVERAGE(L192:P192),2)-Q192</f>
        <v>8.5</v>
      </c>
    </row>
    <row r="194" spans="1:20" ht="27.75" thickBot="1">
      <c r="A194" s="33" t="s">
        <v>248</v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</row>
    <row r="195" spans="1:20" ht="12.75">
      <c r="A195" s="2" t="s">
        <v>1</v>
      </c>
      <c r="B195" s="2" t="s">
        <v>2</v>
      </c>
      <c r="C195" s="2" t="s">
        <v>3</v>
      </c>
      <c r="D195" s="2" t="s">
        <v>4</v>
      </c>
      <c r="E195" s="2" t="s">
        <v>6</v>
      </c>
      <c r="F195" s="2" t="s">
        <v>5</v>
      </c>
      <c r="G195" s="2" t="s">
        <v>7</v>
      </c>
      <c r="H195" s="2" t="s">
        <v>2</v>
      </c>
      <c r="I195" s="2" t="s">
        <v>8</v>
      </c>
      <c r="J195" s="3" t="s">
        <v>9</v>
      </c>
      <c r="K195" s="3" t="s">
        <v>10</v>
      </c>
      <c r="L195" s="4" t="s">
        <v>11</v>
      </c>
      <c r="M195" s="4" t="s">
        <v>12</v>
      </c>
      <c r="N195" s="4" t="s">
        <v>13</v>
      </c>
      <c r="O195" s="4" t="s">
        <v>14</v>
      </c>
      <c r="P195" s="4" t="s">
        <v>15</v>
      </c>
      <c r="Q195" s="4" t="s">
        <v>16</v>
      </c>
      <c r="R195" s="4" t="s">
        <v>17</v>
      </c>
      <c r="S195" s="2" t="s">
        <v>18</v>
      </c>
      <c r="T195" s="2" t="s">
        <v>19</v>
      </c>
    </row>
    <row r="196" spans="1:20" ht="12.75">
      <c r="A196" s="6">
        <v>1</v>
      </c>
      <c r="C196" s="6">
        <v>1</v>
      </c>
      <c r="D196" s="6">
        <v>125</v>
      </c>
      <c r="E196" s="7" t="s">
        <v>30</v>
      </c>
      <c r="F196" s="7" t="s">
        <v>249</v>
      </c>
      <c r="G196" s="6">
        <v>1</v>
      </c>
      <c r="I196" s="7" t="s">
        <v>250</v>
      </c>
      <c r="J196" s="8" t="s">
        <v>26</v>
      </c>
      <c r="K196" s="8">
        <v>0.05833333333333333</v>
      </c>
      <c r="L196" s="9">
        <v>9</v>
      </c>
      <c r="M196" s="9">
        <v>9</v>
      </c>
      <c r="N196" s="9">
        <v>9</v>
      </c>
      <c r="O196" s="14">
        <v>9</v>
      </c>
      <c r="P196" s="9">
        <v>9.1</v>
      </c>
      <c r="S196" s="9">
        <f>TRUNC((SUM(L196:P196)-MIN(L196:P196)-MAX(L196:P196))/3,2)-Q196</f>
        <v>9</v>
      </c>
      <c r="T196" s="9">
        <f>TRUNC(AVERAGE(L196:P196),2)-Q196</f>
        <v>9.02</v>
      </c>
    </row>
    <row r="197" spans="1:20" ht="12.75">
      <c r="A197" s="6">
        <v>2</v>
      </c>
      <c r="C197" s="6">
        <v>3</v>
      </c>
      <c r="D197" s="6">
        <v>205</v>
      </c>
      <c r="E197" s="7" t="s">
        <v>68</v>
      </c>
      <c r="F197" s="7" t="s">
        <v>67</v>
      </c>
      <c r="G197" s="6">
        <v>0</v>
      </c>
      <c r="I197" s="7" t="s">
        <v>240</v>
      </c>
      <c r="J197" s="8" t="s">
        <v>26</v>
      </c>
      <c r="K197" s="8">
        <v>0.057638888888888885</v>
      </c>
      <c r="L197" s="9">
        <v>8.9</v>
      </c>
      <c r="M197" s="9">
        <v>9.1</v>
      </c>
      <c r="N197" s="9">
        <v>9.1</v>
      </c>
      <c r="O197" s="14">
        <v>9</v>
      </c>
      <c r="P197" s="9">
        <v>8.9</v>
      </c>
      <c r="S197" s="9">
        <f>TRUNC((SUM(L197:P197)-MIN(L197:P197)-MAX(L197:P197))/3,2)-Q197</f>
        <v>9</v>
      </c>
      <c r="T197" s="9">
        <f>TRUNC(AVERAGE(L197:P197),2)-Q197</f>
        <v>9</v>
      </c>
    </row>
    <row r="198" spans="1:20" ht="12.75">
      <c r="A198" s="6">
        <v>3</v>
      </c>
      <c r="B198" s="6">
        <v>1</v>
      </c>
      <c r="C198" s="6">
        <v>4</v>
      </c>
      <c r="D198" s="6">
        <v>115</v>
      </c>
      <c r="E198" s="7" t="s">
        <v>253</v>
      </c>
      <c r="F198" s="7" t="s">
        <v>78</v>
      </c>
      <c r="G198" s="6">
        <v>0</v>
      </c>
      <c r="H198" s="6" t="s">
        <v>21</v>
      </c>
      <c r="I198" s="7" t="s">
        <v>83</v>
      </c>
      <c r="J198" s="8" t="s">
        <v>26</v>
      </c>
      <c r="K198" s="8">
        <v>0.0625</v>
      </c>
      <c r="L198" s="9">
        <v>8.8</v>
      </c>
      <c r="M198" s="9">
        <v>8.9</v>
      </c>
      <c r="N198" s="9">
        <v>8.7</v>
      </c>
      <c r="O198" s="14">
        <v>8.8</v>
      </c>
      <c r="P198" s="9">
        <v>8.8</v>
      </c>
      <c r="S198" s="9">
        <f>TRUNC((SUM(L198:P198)-MIN(L198:P198)-MAX(L198:P198))/3,2)-Q198</f>
        <v>8.8</v>
      </c>
      <c r="T198" s="9">
        <f>TRUNC(AVERAGE(L198:P198),2)-Q198</f>
        <v>8.8</v>
      </c>
    </row>
    <row r="199" spans="1:20" ht="12.75">
      <c r="A199" s="6">
        <v>4</v>
      </c>
      <c r="B199" s="6">
        <v>2</v>
      </c>
      <c r="C199" s="6">
        <v>2</v>
      </c>
      <c r="D199" s="6">
        <v>198</v>
      </c>
      <c r="E199" s="7" t="s">
        <v>251</v>
      </c>
      <c r="F199" s="7" t="s">
        <v>252</v>
      </c>
      <c r="G199" s="6">
        <v>1</v>
      </c>
      <c r="H199" s="6" t="s">
        <v>21</v>
      </c>
      <c r="I199" s="7" t="s">
        <v>31</v>
      </c>
      <c r="J199" s="8" t="s">
        <v>26</v>
      </c>
      <c r="K199" s="8">
        <v>0.06041666666666667</v>
      </c>
      <c r="L199" s="9">
        <v>8.7</v>
      </c>
      <c r="M199" s="9">
        <v>8.7</v>
      </c>
      <c r="N199" s="9">
        <v>8.8</v>
      </c>
      <c r="O199" s="14">
        <v>8.8</v>
      </c>
      <c r="P199" s="9">
        <v>8.8</v>
      </c>
      <c r="S199" s="9">
        <f>TRUNC((SUM(L199:P199)-MIN(L199:P199)-MAX(L199:P199))/3,2)-Q199</f>
        <v>8.76</v>
      </c>
      <c r="T199" s="9">
        <f>TRUNC(AVERAGE(L199:P199),2)-Q199</f>
        <v>8.76</v>
      </c>
    </row>
    <row r="200" spans="1:20" ht="12.75">
      <c r="A200" s="6">
        <v>5</v>
      </c>
      <c r="C200" s="6">
        <v>5</v>
      </c>
      <c r="D200" s="6">
        <v>213</v>
      </c>
      <c r="E200" s="7" t="s">
        <v>113</v>
      </c>
      <c r="F200" s="7" t="s">
        <v>114</v>
      </c>
      <c r="G200" s="6">
        <v>0</v>
      </c>
      <c r="I200" s="7" t="s">
        <v>49</v>
      </c>
      <c r="J200" s="8" t="s">
        <v>32</v>
      </c>
      <c r="K200" s="8">
        <v>0.05833333333333333</v>
      </c>
      <c r="L200" s="9">
        <v>8.6</v>
      </c>
      <c r="M200" s="9">
        <v>8.5</v>
      </c>
      <c r="N200" s="9">
        <v>8.5</v>
      </c>
      <c r="O200" s="14">
        <v>8.6</v>
      </c>
      <c r="P200" s="9">
        <v>8.5</v>
      </c>
      <c r="S200" s="9">
        <f>TRUNC((SUM(L200:P200)-MIN(L200:P200)-MAX(L200:P200))/3,2)-Q200</f>
        <v>8.53</v>
      </c>
      <c r="T200" s="9">
        <f>TRUNC(AVERAGE(L200:P200),2)-Q200</f>
        <v>8.54</v>
      </c>
    </row>
    <row r="202" spans="1:20" ht="27.75" thickBot="1">
      <c r="A202" s="33" t="s">
        <v>254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</row>
    <row r="203" spans="1:20" ht="12.75">
      <c r="A203" s="2" t="s">
        <v>1</v>
      </c>
      <c r="B203" s="2" t="s">
        <v>2</v>
      </c>
      <c r="C203" s="2" t="s">
        <v>3</v>
      </c>
      <c r="D203" s="2" t="s">
        <v>4</v>
      </c>
      <c r="E203" s="2" t="s">
        <v>6</v>
      </c>
      <c r="F203" s="2" t="s">
        <v>5</v>
      </c>
      <c r="G203" s="2" t="s">
        <v>7</v>
      </c>
      <c r="H203" s="2" t="s">
        <v>2</v>
      </c>
      <c r="I203" s="2" t="s">
        <v>8</v>
      </c>
      <c r="J203" s="3" t="s">
        <v>9</v>
      </c>
      <c r="K203" s="3" t="s">
        <v>10</v>
      </c>
      <c r="L203" s="4" t="s">
        <v>11</v>
      </c>
      <c r="M203" s="4" t="s">
        <v>12</v>
      </c>
      <c r="N203" s="4" t="s">
        <v>13</v>
      </c>
      <c r="O203" s="4" t="s">
        <v>14</v>
      </c>
      <c r="P203" s="4" t="s">
        <v>15</v>
      </c>
      <c r="Q203" s="4" t="s">
        <v>16</v>
      </c>
      <c r="R203" s="4" t="s">
        <v>17</v>
      </c>
      <c r="S203" s="2" t="s">
        <v>18</v>
      </c>
      <c r="T203" s="2" t="s">
        <v>19</v>
      </c>
    </row>
    <row r="204" spans="1:20" ht="12.75">
      <c r="A204" s="6">
        <v>1</v>
      </c>
      <c r="B204" s="6">
        <v>1</v>
      </c>
      <c r="C204" s="6">
        <v>1</v>
      </c>
      <c r="D204" s="6">
        <v>194</v>
      </c>
      <c r="E204" s="7" t="s">
        <v>170</v>
      </c>
      <c r="F204" s="7" t="s">
        <v>48</v>
      </c>
      <c r="G204" s="6">
        <v>0</v>
      </c>
      <c r="H204" s="6" t="s">
        <v>38</v>
      </c>
      <c r="I204" s="7" t="s">
        <v>49</v>
      </c>
      <c r="J204" s="8" t="s">
        <v>22</v>
      </c>
      <c r="K204" s="8">
        <v>0.06041666666666667</v>
      </c>
      <c r="L204" s="9">
        <v>7.9</v>
      </c>
      <c r="M204" s="9">
        <v>7.9</v>
      </c>
      <c r="N204" s="9">
        <v>7.9</v>
      </c>
      <c r="O204" s="9">
        <v>7.8</v>
      </c>
      <c r="P204" s="14">
        <v>7.9</v>
      </c>
      <c r="S204" s="9">
        <f>TRUNC((SUM(L204:P204)-MIN(L204:P204)-MAX(L204:P204))/3,2)-Q204</f>
        <v>7.9</v>
      </c>
      <c r="T204" s="9">
        <f>TRUNC(AVERAGE(L204:P204),2)-Q204</f>
        <v>7.88</v>
      </c>
    </row>
    <row r="205" spans="1:20" ht="12.75">
      <c r="A205" s="6">
        <v>2</v>
      </c>
      <c r="B205" s="6">
        <v>2</v>
      </c>
      <c r="C205" s="6">
        <v>2</v>
      </c>
      <c r="D205" s="6">
        <v>107</v>
      </c>
      <c r="E205" s="7" t="s">
        <v>192</v>
      </c>
      <c r="F205" s="7" t="s">
        <v>193</v>
      </c>
      <c r="G205" s="6">
        <v>0</v>
      </c>
      <c r="H205" s="6" t="s">
        <v>38</v>
      </c>
      <c r="I205" s="7" t="s">
        <v>28</v>
      </c>
      <c r="J205" s="8" t="s">
        <v>32</v>
      </c>
      <c r="K205" s="8">
        <v>0.07013888888888889</v>
      </c>
      <c r="L205" s="9">
        <v>7.8</v>
      </c>
      <c r="M205" s="9">
        <v>7.95</v>
      </c>
      <c r="N205" s="9">
        <v>7.8</v>
      </c>
      <c r="O205" s="9">
        <v>7.8</v>
      </c>
      <c r="P205" s="14">
        <v>7.85</v>
      </c>
      <c r="S205" s="9">
        <f>TRUNC((SUM(L205:P205)-MIN(L205:P205)-MAX(L205:P205))/3,2)-Q205</f>
        <v>7.81</v>
      </c>
      <c r="T205" s="9">
        <f>TRUNC(AVERAGE(L205:P205),2)-Q205</f>
        <v>7.84</v>
      </c>
    </row>
    <row r="206" spans="1:20" ht="12.75">
      <c r="A206" s="6">
        <v>3</v>
      </c>
      <c r="B206" s="6">
        <v>3</v>
      </c>
      <c r="C206" s="6">
        <v>3</v>
      </c>
      <c r="D206" s="6">
        <v>104</v>
      </c>
      <c r="E206" s="7" t="s">
        <v>175</v>
      </c>
      <c r="F206" s="7" t="s">
        <v>98</v>
      </c>
      <c r="G206" s="6">
        <v>0</v>
      </c>
      <c r="H206" s="6" t="s">
        <v>21</v>
      </c>
      <c r="I206" s="7" t="s">
        <v>31</v>
      </c>
      <c r="J206" s="8" t="s">
        <v>22</v>
      </c>
      <c r="K206" s="8">
        <v>31</v>
      </c>
      <c r="L206" s="9">
        <v>7.7</v>
      </c>
      <c r="M206" s="9">
        <v>7.7</v>
      </c>
      <c r="N206" s="9">
        <v>7.7</v>
      </c>
      <c r="O206" s="9">
        <v>7.7</v>
      </c>
      <c r="P206" s="14">
        <v>7.7</v>
      </c>
      <c r="S206" s="9">
        <f>TRUNC((SUM(L206:P206)-MIN(L206:P206)-MAX(L206:P206))/3,2)-Q206</f>
        <v>7.7</v>
      </c>
      <c r="T206" s="9">
        <f>TRUNC(AVERAGE(L206:P206),2)-Q206</f>
        <v>7.7</v>
      </c>
    </row>
    <row r="208" spans="1:20" ht="27.75" thickBot="1">
      <c r="A208" s="33" t="s">
        <v>105</v>
      </c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</row>
    <row r="209" spans="1:20" ht="12.75">
      <c r="A209" s="2" t="s">
        <v>1</v>
      </c>
      <c r="B209" s="2" t="s">
        <v>2</v>
      </c>
      <c r="C209" s="2" t="s">
        <v>3</v>
      </c>
      <c r="D209" s="2" t="s">
        <v>4</v>
      </c>
      <c r="E209" s="2" t="s">
        <v>6</v>
      </c>
      <c r="F209" s="2" t="s">
        <v>5</v>
      </c>
      <c r="G209" s="2" t="s">
        <v>7</v>
      </c>
      <c r="H209" s="2" t="s">
        <v>2</v>
      </c>
      <c r="I209" s="2" t="s">
        <v>8</v>
      </c>
      <c r="J209" s="3" t="s">
        <v>9</v>
      </c>
      <c r="K209" s="3" t="s">
        <v>10</v>
      </c>
      <c r="L209" s="4" t="s">
        <v>11</v>
      </c>
      <c r="M209" s="4" t="s">
        <v>12</v>
      </c>
      <c r="N209" s="4" t="s">
        <v>13</v>
      </c>
      <c r="O209" s="4" t="s">
        <v>14</v>
      </c>
      <c r="P209" s="4" t="s">
        <v>15</v>
      </c>
      <c r="Q209" s="4" t="s">
        <v>16</v>
      </c>
      <c r="R209" s="4" t="s">
        <v>17</v>
      </c>
      <c r="S209" s="2" t="s">
        <v>18</v>
      </c>
      <c r="T209" s="2" t="s">
        <v>19</v>
      </c>
    </row>
    <row r="210" spans="1:20" ht="12.75">
      <c r="A210" s="6">
        <v>1</v>
      </c>
      <c r="C210" s="6">
        <v>2</v>
      </c>
      <c r="D210" s="6">
        <v>197</v>
      </c>
      <c r="E210" s="7" t="s">
        <v>119</v>
      </c>
      <c r="F210" s="7" t="s">
        <v>120</v>
      </c>
      <c r="G210" s="6">
        <v>1</v>
      </c>
      <c r="I210" s="7" t="s">
        <v>121</v>
      </c>
      <c r="J210" s="8" t="s">
        <v>26</v>
      </c>
      <c r="K210" s="8">
        <v>0.057638888888888885</v>
      </c>
      <c r="L210" s="9">
        <v>9.2</v>
      </c>
      <c r="M210" s="9">
        <v>9.1</v>
      </c>
      <c r="N210" s="9">
        <v>9.1</v>
      </c>
      <c r="O210" s="9">
        <v>9.3</v>
      </c>
      <c r="P210" s="14">
        <v>9.3</v>
      </c>
      <c r="S210" s="9">
        <f aca="true" t="shared" si="10" ref="S210:S216">TRUNC((SUM(L210:P210)-MIN(L210:P210)-MAX(L210:P210))/3,2)-Q210</f>
        <v>9.2</v>
      </c>
      <c r="T210" s="9">
        <f aca="true" t="shared" si="11" ref="T210:T215">TRUNC(AVERAGE(L210:P210),2)-Q210</f>
        <v>9.2</v>
      </c>
    </row>
    <row r="211" spans="1:20" ht="12.75">
      <c r="A211" s="6">
        <v>2</v>
      </c>
      <c r="B211" s="6">
        <v>1</v>
      </c>
      <c r="C211" s="6">
        <v>5</v>
      </c>
      <c r="D211" s="6">
        <v>183</v>
      </c>
      <c r="E211" s="7" t="s">
        <v>33</v>
      </c>
      <c r="F211" s="7" t="s">
        <v>135</v>
      </c>
      <c r="G211" s="6">
        <v>1</v>
      </c>
      <c r="H211" s="6" t="s">
        <v>21</v>
      </c>
      <c r="I211" s="7" t="s">
        <v>28</v>
      </c>
      <c r="J211" s="8" t="s">
        <v>26</v>
      </c>
      <c r="K211" s="8">
        <v>0.06597222222222222</v>
      </c>
      <c r="L211" s="9">
        <v>8.9</v>
      </c>
      <c r="M211" s="9">
        <v>9</v>
      </c>
      <c r="N211" s="9">
        <v>8.9</v>
      </c>
      <c r="O211" s="9">
        <v>9</v>
      </c>
      <c r="P211" s="14">
        <v>9.1</v>
      </c>
      <c r="S211" s="9">
        <f t="shared" si="10"/>
        <v>8.96</v>
      </c>
      <c r="T211" s="9">
        <f t="shared" si="11"/>
        <v>8.98</v>
      </c>
    </row>
    <row r="212" spans="1:20" ht="12.75">
      <c r="A212" s="6">
        <v>3</v>
      </c>
      <c r="B212" s="6">
        <v>2</v>
      </c>
      <c r="C212" s="6">
        <v>7</v>
      </c>
      <c r="D212" s="6">
        <v>145</v>
      </c>
      <c r="E212" s="7" t="s">
        <v>119</v>
      </c>
      <c r="F212" s="7" t="s">
        <v>46</v>
      </c>
      <c r="G212" s="6">
        <v>1</v>
      </c>
      <c r="H212" s="6" t="s">
        <v>21</v>
      </c>
      <c r="I212" s="7" t="s">
        <v>83</v>
      </c>
      <c r="J212" s="8" t="s">
        <v>26</v>
      </c>
      <c r="K212" s="8">
        <v>0.05833333333333333</v>
      </c>
      <c r="L212" s="9">
        <v>8.9</v>
      </c>
      <c r="M212" s="9">
        <v>8.8</v>
      </c>
      <c r="N212" s="9">
        <v>8.8</v>
      </c>
      <c r="O212" s="9">
        <v>8.9</v>
      </c>
      <c r="P212" s="14">
        <v>9</v>
      </c>
      <c r="S212" s="9">
        <f t="shared" si="10"/>
        <v>8.86</v>
      </c>
      <c r="T212" s="9">
        <f t="shared" si="11"/>
        <v>8.88</v>
      </c>
    </row>
    <row r="213" spans="1:20" ht="12.75">
      <c r="A213" s="6">
        <v>3</v>
      </c>
      <c r="B213" s="6">
        <v>3</v>
      </c>
      <c r="C213" s="6">
        <v>4</v>
      </c>
      <c r="D213" s="6">
        <v>186</v>
      </c>
      <c r="E213" s="7" t="s">
        <v>77</v>
      </c>
      <c r="F213" s="7" t="s">
        <v>94</v>
      </c>
      <c r="G213" s="6">
        <v>0</v>
      </c>
      <c r="H213" s="6" t="s">
        <v>21</v>
      </c>
      <c r="I213" s="7" t="s">
        <v>49</v>
      </c>
      <c r="J213" s="8" t="s">
        <v>26</v>
      </c>
      <c r="K213" s="8">
        <v>0.057638888888888885</v>
      </c>
      <c r="L213" s="9">
        <v>8.9</v>
      </c>
      <c r="M213" s="9">
        <v>8.8</v>
      </c>
      <c r="N213" s="9">
        <v>8.8</v>
      </c>
      <c r="O213" s="9">
        <v>8.9</v>
      </c>
      <c r="P213" s="14">
        <v>9</v>
      </c>
      <c r="S213" s="9">
        <f t="shared" si="10"/>
        <v>8.86</v>
      </c>
      <c r="T213" s="9">
        <f t="shared" si="11"/>
        <v>8.88</v>
      </c>
    </row>
    <row r="214" spans="1:20" ht="12.75">
      <c r="A214" s="6">
        <v>5</v>
      </c>
      <c r="B214" s="6">
        <v>4</v>
      </c>
      <c r="C214" s="6">
        <v>3</v>
      </c>
      <c r="D214" s="6">
        <v>126</v>
      </c>
      <c r="E214" s="7" t="s">
        <v>95</v>
      </c>
      <c r="F214" s="7" t="s">
        <v>129</v>
      </c>
      <c r="G214" s="6">
        <v>1</v>
      </c>
      <c r="H214" s="6" t="s">
        <v>38</v>
      </c>
      <c r="I214" s="7" t="s">
        <v>49</v>
      </c>
      <c r="J214" s="8" t="s">
        <v>26</v>
      </c>
      <c r="K214" s="8">
        <v>0.05277777777777778</v>
      </c>
      <c r="L214" s="9">
        <v>8.8</v>
      </c>
      <c r="M214" s="9">
        <v>9</v>
      </c>
      <c r="N214" s="9">
        <v>9.1</v>
      </c>
      <c r="O214" s="9">
        <v>9.1</v>
      </c>
      <c r="P214" s="14">
        <v>9.1</v>
      </c>
      <c r="S214" s="9">
        <f t="shared" si="10"/>
        <v>9.06</v>
      </c>
      <c r="T214" s="9">
        <f t="shared" si="11"/>
        <v>9.02</v>
      </c>
    </row>
    <row r="215" spans="1:20" ht="12.75">
      <c r="A215" s="6">
        <v>6</v>
      </c>
      <c r="B215" s="6">
        <v>5</v>
      </c>
      <c r="C215" s="6">
        <v>6</v>
      </c>
      <c r="D215" s="6">
        <v>208</v>
      </c>
      <c r="E215" s="7" t="s">
        <v>35</v>
      </c>
      <c r="F215" s="7" t="s">
        <v>34</v>
      </c>
      <c r="G215" s="6">
        <v>1</v>
      </c>
      <c r="H215" s="6" t="s">
        <v>21</v>
      </c>
      <c r="I215" s="7" t="s">
        <v>28</v>
      </c>
      <c r="J215" s="8" t="s">
        <v>26</v>
      </c>
      <c r="K215" s="8">
        <v>0.06180555555555556</v>
      </c>
      <c r="L215" s="9">
        <v>9</v>
      </c>
      <c r="M215" s="9">
        <v>8.8</v>
      </c>
      <c r="N215" s="9">
        <v>8.8</v>
      </c>
      <c r="O215" s="9">
        <v>8.8</v>
      </c>
      <c r="P215" s="14">
        <v>8.8</v>
      </c>
      <c r="S215" s="9">
        <f t="shared" si="10"/>
        <v>8.8</v>
      </c>
      <c r="T215" s="9">
        <f t="shared" si="11"/>
        <v>8.84</v>
      </c>
    </row>
    <row r="216" spans="1:20" ht="12.75">
      <c r="A216" s="6">
        <v>7</v>
      </c>
      <c r="B216" s="6">
        <v>6</v>
      </c>
      <c r="C216" s="6">
        <v>1</v>
      </c>
      <c r="D216" s="6">
        <v>201</v>
      </c>
      <c r="E216" s="7" t="s">
        <v>75</v>
      </c>
      <c r="F216" s="7" t="s">
        <v>122</v>
      </c>
      <c r="G216" s="6">
        <v>1</v>
      </c>
      <c r="H216" s="6" t="s">
        <v>21</v>
      </c>
      <c r="I216" s="7" t="s">
        <v>49</v>
      </c>
      <c r="J216" s="8" t="s">
        <v>26</v>
      </c>
      <c r="P216" s="14"/>
      <c r="R216" s="1" t="s">
        <v>255</v>
      </c>
      <c r="S216" s="9">
        <f t="shared" si="10"/>
        <v>0</v>
      </c>
      <c r="T216" s="9">
        <v>0</v>
      </c>
    </row>
    <row r="218" spans="1:20" ht="27.75" thickBot="1">
      <c r="A218" s="33" t="s">
        <v>256</v>
      </c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</row>
    <row r="219" spans="1:20" ht="12.75">
      <c r="A219" s="2" t="s">
        <v>1</v>
      </c>
      <c r="B219" s="2" t="s">
        <v>2</v>
      </c>
      <c r="C219" s="2" t="s">
        <v>3</v>
      </c>
      <c r="D219" s="2" t="s">
        <v>4</v>
      </c>
      <c r="E219" s="2" t="s">
        <v>6</v>
      </c>
      <c r="F219" s="2" t="s">
        <v>5</v>
      </c>
      <c r="G219" s="2" t="s">
        <v>7</v>
      </c>
      <c r="H219" s="2" t="s">
        <v>2</v>
      </c>
      <c r="I219" s="2" t="s">
        <v>8</v>
      </c>
      <c r="J219" s="3" t="s">
        <v>9</v>
      </c>
      <c r="K219" s="3" t="s">
        <v>10</v>
      </c>
      <c r="L219" s="4" t="s">
        <v>11</v>
      </c>
      <c r="M219" s="4" t="s">
        <v>12</v>
      </c>
      <c r="N219" s="4" t="s">
        <v>13</v>
      </c>
      <c r="O219" s="4" t="s">
        <v>14</v>
      </c>
      <c r="P219" s="4" t="s">
        <v>15</v>
      </c>
      <c r="Q219" s="4" t="s">
        <v>16</v>
      </c>
      <c r="R219" s="4" t="s">
        <v>17</v>
      </c>
      <c r="S219" s="2" t="s">
        <v>18</v>
      </c>
      <c r="T219" s="2" t="s">
        <v>19</v>
      </c>
    </row>
    <row r="220" spans="1:20" ht="12.75">
      <c r="A220" s="6">
        <v>1</v>
      </c>
      <c r="B220" s="6">
        <v>1</v>
      </c>
      <c r="C220" s="6">
        <v>1</v>
      </c>
      <c r="D220" s="6">
        <v>176</v>
      </c>
      <c r="E220" s="7" t="s">
        <v>230</v>
      </c>
      <c r="F220" s="7" t="s">
        <v>84</v>
      </c>
      <c r="G220" s="6">
        <v>0</v>
      </c>
      <c r="H220" s="6" t="s">
        <v>56</v>
      </c>
      <c r="I220" s="7" t="s">
        <v>28</v>
      </c>
      <c r="J220" s="8" t="s">
        <v>22</v>
      </c>
      <c r="K220" s="8">
        <v>0.044444444444444446</v>
      </c>
      <c r="L220" s="9">
        <v>6.9</v>
      </c>
      <c r="M220" s="9">
        <v>6.8</v>
      </c>
      <c r="N220" s="9">
        <v>7.05</v>
      </c>
      <c r="O220" s="9">
        <v>7</v>
      </c>
      <c r="P220" s="14">
        <v>7</v>
      </c>
      <c r="S220" s="9">
        <f>TRUNC((SUM(L220:P220)-MIN(L220:P220)-MAX(L220:P220))/3,2)-Q220</f>
        <v>6.96</v>
      </c>
      <c r="T220" s="9">
        <f>TRUNC(AVERAGE(L220:P220),2)-Q220</f>
        <v>6.95</v>
      </c>
    </row>
    <row r="221" spans="1:20" ht="12.75">
      <c r="A221" s="6">
        <v>2</v>
      </c>
      <c r="C221" s="6">
        <v>2</v>
      </c>
      <c r="D221" s="6">
        <v>165</v>
      </c>
      <c r="E221" s="7" t="s">
        <v>143</v>
      </c>
      <c r="F221" s="7" t="s">
        <v>144</v>
      </c>
      <c r="G221" s="6">
        <v>0</v>
      </c>
      <c r="I221" s="7" t="s">
        <v>145</v>
      </c>
      <c r="J221" s="8" t="s">
        <v>22</v>
      </c>
      <c r="K221" s="8">
        <v>0.061111111111111116</v>
      </c>
      <c r="L221" s="9">
        <v>7.1</v>
      </c>
      <c r="M221" s="9">
        <v>6.9</v>
      </c>
      <c r="N221" s="9">
        <v>7</v>
      </c>
      <c r="O221" s="9">
        <v>7</v>
      </c>
      <c r="P221" s="14">
        <v>7.05</v>
      </c>
      <c r="Q221" s="9">
        <v>0.1</v>
      </c>
      <c r="R221" s="1" t="s">
        <v>257</v>
      </c>
      <c r="S221" s="9">
        <f>TRUNC((SUM(L221:P221)-MIN(L221:P221)-MAX(L221:P221))/3,2)-Q221</f>
        <v>6.91</v>
      </c>
      <c r="T221" s="9">
        <f>TRUNC(AVERAGE(L221:P221),2)-Q221</f>
        <v>6.91</v>
      </c>
    </row>
    <row r="223" spans="1:20" ht="27.75" thickBot="1">
      <c r="A223" s="33" t="s">
        <v>106</v>
      </c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</row>
    <row r="224" spans="1:20" ht="12.75">
      <c r="A224" s="2" t="s">
        <v>1</v>
      </c>
      <c r="B224" s="2" t="s">
        <v>2</v>
      </c>
      <c r="C224" s="2" t="s">
        <v>3</v>
      </c>
      <c r="D224" s="2" t="s">
        <v>4</v>
      </c>
      <c r="E224" s="2" t="s">
        <v>6</v>
      </c>
      <c r="F224" s="2" t="s">
        <v>5</v>
      </c>
      <c r="G224" s="2" t="s">
        <v>7</v>
      </c>
      <c r="H224" s="2" t="s">
        <v>2</v>
      </c>
      <c r="I224" s="2" t="s">
        <v>8</v>
      </c>
      <c r="J224" s="3" t="s">
        <v>9</v>
      </c>
      <c r="K224" s="3" t="s">
        <v>10</v>
      </c>
      <c r="L224" s="4" t="s">
        <v>11</v>
      </c>
      <c r="M224" s="4" t="s">
        <v>12</v>
      </c>
      <c r="N224" s="4" t="s">
        <v>13</v>
      </c>
      <c r="O224" s="4" t="s">
        <v>14</v>
      </c>
      <c r="P224" s="4" t="s">
        <v>15</v>
      </c>
      <c r="Q224" s="4" t="s">
        <v>16</v>
      </c>
      <c r="R224" s="4" t="s">
        <v>17</v>
      </c>
      <c r="S224" s="2" t="s">
        <v>18</v>
      </c>
      <c r="T224" s="2" t="s">
        <v>19</v>
      </c>
    </row>
    <row r="225" spans="1:20" ht="12.75">
      <c r="A225" s="6">
        <v>1</v>
      </c>
      <c r="C225" s="6">
        <v>2</v>
      </c>
      <c r="D225" s="6">
        <v>125</v>
      </c>
      <c r="E225" s="7" t="s">
        <v>30</v>
      </c>
      <c r="F225" s="7" t="s">
        <v>249</v>
      </c>
      <c r="G225" s="6">
        <v>1</v>
      </c>
      <c r="I225" s="7" t="s">
        <v>250</v>
      </c>
      <c r="J225" s="8" t="s">
        <v>26</v>
      </c>
      <c r="K225" s="8">
        <v>0.06875</v>
      </c>
      <c r="L225" s="9">
        <v>9.1</v>
      </c>
      <c r="M225" s="9">
        <v>9.1</v>
      </c>
      <c r="N225" s="9">
        <v>9.1</v>
      </c>
      <c r="O225" s="9">
        <v>9</v>
      </c>
      <c r="P225" s="14">
        <v>9.1</v>
      </c>
      <c r="S225" s="9">
        <f aca="true" t="shared" si="12" ref="S225:S230">TRUNC((SUM(L225:P225)-MIN(L225:P225)-MAX(L225:P225))/3,2)-Q225</f>
        <v>9.1</v>
      </c>
      <c r="T225" s="9">
        <f aca="true" t="shared" si="13" ref="T225:T230">TRUNC(AVERAGE(L225:P225),2)-Q225</f>
        <v>9.08</v>
      </c>
    </row>
    <row r="226" spans="1:20" ht="12.75">
      <c r="A226" s="6">
        <v>2</v>
      </c>
      <c r="C226" s="6">
        <v>3</v>
      </c>
      <c r="D226" s="6">
        <v>205</v>
      </c>
      <c r="E226" s="7" t="s">
        <v>68</v>
      </c>
      <c r="F226" s="7" t="s">
        <v>67</v>
      </c>
      <c r="G226" s="6">
        <v>0</v>
      </c>
      <c r="I226" s="7" t="s">
        <v>240</v>
      </c>
      <c r="J226" s="8" t="s">
        <v>26</v>
      </c>
      <c r="K226" s="8">
        <v>0.06319444444444444</v>
      </c>
      <c r="L226" s="9">
        <v>9</v>
      </c>
      <c r="M226" s="9">
        <v>9.1</v>
      </c>
      <c r="N226" s="9">
        <v>9.2</v>
      </c>
      <c r="O226" s="9">
        <v>9.1</v>
      </c>
      <c r="P226" s="14">
        <v>9.05</v>
      </c>
      <c r="S226" s="9">
        <f t="shared" si="12"/>
        <v>9.08</v>
      </c>
      <c r="T226" s="9">
        <f t="shared" si="13"/>
        <v>9.09</v>
      </c>
    </row>
    <row r="227" spans="1:20" ht="12.75">
      <c r="A227" s="6">
        <v>3</v>
      </c>
      <c r="B227" s="6">
        <v>1</v>
      </c>
      <c r="C227" s="6">
        <v>1</v>
      </c>
      <c r="D227" s="6">
        <v>160</v>
      </c>
      <c r="E227" s="7" t="s">
        <v>258</v>
      </c>
      <c r="F227" s="7" t="s">
        <v>63</v>
      </c>
      <c r="G227" s="6">
        <v>0</v>
      </c>
      <c r="H227" s="6" t="s">
        <v>21</v>
      </c>
      <c r="I227" s="7" t="s">
        <v>28</v>
      </c>
      <c r="J227" s="8" t="s">
        <v>26</v>
      </c>
      <c r="K227" s="8">
        <v>0.057638888888888885</v>
      </c>
      <c r="L227" s="9">
        <v>8.8</v>
      </c>
      <c r="M227" s="9">
        <v>8.9</v>
      </c>
      <c r="N227" s="9">
        <v>8.9</v>
      </c>
      <c r="O227" s="9">
        <v>8.8</v>
      </c>
      <c r="P227" s="14">
        <v>8.9</v>
      </c>
      <c r="S227" s="9">
        <f t="shared" si="12"/>
        <v>8.86</v>
      </c>
      <c r="T227" s="9">
        <f t="shared" si="13"/>
        <v>8.86</v>
      </c>
    </row>
    <row r="228" spans="1:20" ht="12.75">
      <c r="A228" s="6">
        <v>4</v>
      </c>
      <c r="B228" s="6">
        <v>2</v>
      </c>
      <c r="C228" s="6">
        <v>6</v>
      </c>
      <c r="D228" s="6">
        <v>161</v>
      </c>
      <c r="E228" s="7" t="s">
        <v>58</v>
      </c>
      <c r="F228" s="7" t="s">
        <v>57</v>
      </c>
      <c r="G228" s="6">
        <v>1</v>
      </c>
      <c r="H228" s="6" t="s">
        <v>21</v>
      </c>
      <c r="I228" s="7" t="s">
        <v>31</v>
      </c>
      <c r="J228" s="8" t="s">
        <v>26</v>
      </c>
      <c r="K228" s="8">
        <v>0.06319444444444444</v>
      </c>
      <c r="L228" s="9">
        <v>8.7</v>
      </c>
      <c r="M228" s="9">
        <v>8.9</v>
      </c>
      <c r="N228" s="9">
        <v>8.9</v>
      </c>
      <c r="O228" s="9">
        <v>8.8</v>
      </c>
      <c r="P228" s="14">
        <v>8.65</v>
      </c>
      <c r="S228" s="9">
        <f t="shared" si="12"/>
        <v>8.8</v>
      </c>
      <c r="T228" s="9">
        <f t="shared" si="13"/>
        <v>8.79</v>
      </c>
    </row>
    <row r="229" spans="1:20" ht="12.75">
      <c r="A229" s="6">
        <v>5</v>
      </c>
      <c r="B229" s="6">
        <v>3</v>
      </c>
      <c r="C229" s="6">
        <v>4</v>
      </c>
      <c r="D229" s="6">
        <v>198</v>
      </c>
      <c r="E229" s="7" t="s">
        <v>251</v>
      </c>
      <c r="F229" s="7" t="s">
        <v>252</v>
      </c>
      <c r="G229" s="6">
        <v>1</v>
      </c>
      <c r="H229" s="6" t="s">
        <v>21</v>
      </c>
      <c r="I229" s="7" t="s">
        <v>31</v>
      </c>
      <c r="J229" s="8" t="s">
        <v>26</v>
      </c>
      <c r="K229" s="8">
        <v>0.05902777777777778</v>
      </c>
      <c r="L229" s="9">
        <v>8.7</v>
      </c>
      <c r="M229" s="9">
        <v>8.7</v>
      </c>
      <c r="N229" s="9">
        <v>8.7</v>
      </c>
      <c r="O229" s="9">
        <v>8.7</v>
      </c>
      <c r="P229" s="14">
        <v>8.8</v>
      </c>
      <c r="S229" s="9">
        <f t="shared" si="12"/>
        <v>8.7</v>
      </c>
      <c r="T229" s="9">
        <f t="shared" si="13"/>
        <v>8.72</v>
      </c>
    </row>
    <row r="230" spans="1:20" ht="12.75">
      <c r="A230" s="6">
        <v>5</v>
      </c>
      <c r="B230" s="6">
        <v>3</v>
      </c>
      <c r="C230" s="6">
        <v>5</v>
      </c>
      <c r="D230" s="6">
        <v>147</v>
      </c>
      <c r="E230" s="7" t="s">
        <v>60</v>
      </c>
      <c r="F230" s="7" t="s">
        <v>259</v>
      </c>
      <c r="G230" s="6">
        <v>0</v>
      </c>
      <c r="H230" s="6" t="s">
        <v>21</v>
      </c>
      <c r="I230" s="7" t="s">
        <v>83</v>
      </c>
      <c r="J230" s="8" t="s">
        <v>26</v>
      </c>
      <c r="K230" s="8">
        <v>0.06527777777777778</v>
      </c>
      <c r="L230" s="9">
        <v>8.6</v>
      </c>
      <c r="M230" s="9">
        <v>8.6</v>
      </c>
      <c r="N230" s="9">
        <v>8.8</v>
      </c>
      <c r="O230" s="9">
        <v>8.9</v>
      </c>
      <c r="P230" s="14">
        <v>8.7</v>
      </c>
      <c r="S230" s="9">
        <f t="shared" si="12"/>
        <v>8.7</v>
      </c>
      <c r="T230" s="9">
        <f t="shared" si="13"/>
        <v>8.72</v>
      </c>
    </row>
    <row r="232" spans="1:20" ht="27.75" thickBot="1">
      <c r="A232" s="33" t="s">
        <v>260</v>
      </c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</row>
    <row r="233" spans="1:20" ht="12.75">
      <c r="A233" s="2" t="s">
        <v>1</v>
      </c>
      <c r="B233" s="2" t="s">
        <v>2</v>
      </c>
      <c r="C233" s="2" t="s">
        <v>3</v>
      </c>
      <c r="D233" s="2" t="s">
        <v>4</v>
      </c>
      <c r="E233" s="2" t="s">
        <v>6</v>
      </c>
      <c r="F233" s="2" t="s">
        <v>5</v>
      </c>
      <c r="G233" s="2" t="s">
        <v>7</v>
      </c>
      <c r="H233" s="2" t="s">
        <v>2</v>
      </c>
      <c r="I233" s="2" t="s">
        <v>8</v>
      </c>
      <c r="J233" s="3" t="s">
        <v>9</v>
      </c>
      <c r="K233" s="3" t="s">
        <v>10</v>
      </c>
      <c r="L233" s="4" t="s">
        <v>11</v>
      </c>
      <c r="M233" s="4" t="s">
        <v>12</v>
      </c>
      <c r="N233" s="4" t="s">
        <v>13</v>
      </c>
      <c r="O233" s="4" t="s">
        <v>14</v>
      </c>
      <c r="P233" s="4" t="s">
        <v>15</v>
      </c>
      <c r="Q233" s="4" t="s">
        <v>16</v>
      </c>
      <c r="R233" s="4" t="s">
        <v>17</v>
      </c>
      <c r="S233" s="2" t="s">
        <v>18</v>
      </c>
      <c r="T233" s="2" t="s">
        <v>19</v>
      </c>
    </row>
    <row r="234" spans="1:20" ht="12.75">
      <c r="A234" s="6">
        <v>1</v>
      </c>
      <c r="C234" s="6">
        <v>6</v>
      </c>
      <c r="D234" s="6">
        <v>111</v>
      </c>
      <c r="E234" s="7" t="s">
        <v>261</v>
      </c>
      <c r="F234" s="7" t="s">
        <v>48</v>
      </c>
      <c r="G234" s="6">
        <v>0</v>
      </c>
      <c r="I234" s="7" t="s">
        <v>126</v>
      </c>
      <c r="J234" s="8" t="s">
        <v>32</v>
      </c>
      <c r="K234" s="8">
        <v>0.06527777777777778</v>
      </c>
      <c r="L234" s="9">
        <v>8.1</v>
      </c>
      <c r="M234" s="9">
        <v>8.1</v>
      </c>
      <c r="N234" s="9">
        <v>8.1</v>
      </c>
      <c r="O234" s="9">
        <v>8.2</v>
      </c>
      <c r="P234" s="14">
        <v>8.1</v>
      </c>
      <c r="S234" s="9">
        <f aca="true" t="shared" si="14" ref="S234:S241">TRUNC((SUM(L234:P234)-MIN(L234:P234)-MAX(L234:P234))/3,2)-Q234</f>
        <v>8.1</v>
      </c>
      <c r="T234" s="9">
        <f aca="true" t="shared" si="15" ref="T234:T241">TRUNC(AVERAGE(L234:P234),2)-Q234</f>
        <v>8.12</v>
      </c>
    </row>
    <row r="235" spans="1:20" ht="12.75">
      <c r="A235" s="6">
        <v>2</v>
      </c>
      <c r="C235" s="6">
        <v>8</v>
      </c>
      <c r="D235" s="6">
        <v>152</v>
      </c>
      <c r="E235" s="7" t="s">
        <v>199</v>
      </c>
      <c r="F235" s="7" t="s">
        <v>190</v>
      </c>
      <c r="G235" s="6">
        <v>0</v>
      </c>
      <c r="I235" s="7" t="s">
        <v>28</v>
      </c>
      <c r="J235" s="8" t="s">
        <v>32</v>
      </c>
      <c r="K235" s="8">
        <v>0.06388888888888888</v>
      </c>
      <c r="L235" s="9">
        <v>7.8</v>
      </c>
      <c r="M235" s="9">
        <v>8</v>
      </c>
      <c r="N235" s="9">
        <v>8.15</v>
      </c>
      <c r="O235" s="9">
        <v>7.9</v>
      </c>
      <c r="P235" s="14">
        <v>8</v>
      </c>
      <c r="S235" s="9">
        <f t="shared" si="14"/>
        <v>7.96</v>
      </c>
      <c r="T235" s="9">
        <f t="shared" si="15"/>
        <v>7.97</v>
      </c>
    </row>
    <row r="236" spans="1:20" ht="12.75">
      <c r="A236" s="6">
        <v>3</v>
      </c>
      <c r="B236" s="6">
        <v>1</v>
      </c>
      <c r="C236" s="6">
        <v>7</v>
      </c>
      <c r="D236" s="6">
        <v>135</v>
      </c>
      <c r="E236" s="7" t="s">
        <v>189</v>
      </c>
      <c r="F236" s="7" t="s">
        <v>190</v>
      </c>
      <c r="G236" s="6">
        <v>0</v>
      </c>
      <c r="H236" s="6" t="s">
        <v>21</v>
      </c>
      <c r="I236" s="7" t="s">
        <v>44</v>
      </c>
      <c r="J236" s="8" t="s">
        <v>32</v>
      </c>
      <c r="K236" s="8">
        <v>0.06388888888888888</v>
      </c>
      <c r="L236" s="9">
        <v>8</v>
      </c>
      <c r="M236" s="9">
        <v>7.9</v>
      </c>
      <c r="N236" s="9">
        <v>8</v>
      </c>
      <c r="O236" s="9">
        <v>7.9</v>
      </c>
      <c r="P236" s="14">
        <v>7.9</v>
      </c>
      <c r="S236" s="9">
        <f t="shared" si="14"/>
        <v>7.93</v>
      </c>
      <c r="T236" s="9">
        <f t="shared" si="15"/>
        <v>7.94</v>
      </c>
    </row>
    <row r="237" spans="1:20" ht="12.75">
      <c r="A237" s="6">
        <v>4</v>
      </c>
      <c r="B237" s="6">
        <v>2</v>
      </c>
      <c r="C237" s="6">
        <v>2</v>
      </c>
      <c r="D237" s="6">
        <v>167</v>
      </c>
      <c r="E237" s="7" t="s">
        <v>194</v>
      </c>
      <c r="F237" s="7" t="s">
        <v>195</v>
      </c>
      <c r="G237" s="6">
        <v>0</v>
      </c>
      <c r="H237" s="6" t="s">
        <v>38</v>
      </c>
      <c r="I237" s="7" t="s">
        <v>31</v>
      </c>
      <c r="J237" s="8" t="s">
        <v>32</v>
      </c>
      <c r="K237" s="8">
        <v>0.05069444444444445</v>
      </c>
      <c r="L237" s="9">
        <v>7.85</v>
      </c>
      <c r="M237" s="9">
        <v>7.85</v>
      </c>
      <c r="N237" s="9">
        <v>7.8</v>
      </c>
      <c r="O237" s="9">
        <v>7.75</v>
      </c>
      <c r="P237" s="14">
        <v>7.8</v>
      </c>
      <c r="S237" s="9">
        <f t="shared" si="14"/>
        <v>7.81</v>
      </c>
      <c r="T237" s="9">
        <f t="shared" si="15"/>
        <v>7.81</v>
      </c>
    </row>
    <row r="238" spans="1:20" ht="12.75">
      <c r="A238" s="6">
        <v>5</v>
      </c>
      <c r="B238" s="6">
        <v>3</v>
      </c>
      <c r="C238" s="6">
        <v>1</v>
      </c>
      <c r="D238" s="6">
        <v>150</v>
      </c>
      <c r="E238" s="7" t="s">
        <v>43</v>
      </c>
      <c r="F238" s="7" t="s">
        <v>133</v>
      </c>
      <c r="G238" s="6">
        <v>0</v>
      </c>
      <c r="H238" s="6" t="s">
        <v>56</v>
      </c>
      <c r="I238" s="7" t="s">
        <v>28</v>
      </c>
      <c r="J238" s="8" t="s">
        <v>32</v>
      </c>
      <c r="K238" s="8">
        <v>0.06180555555555556</v>
      </c>
      <c r="L238" s="9">
        <v>7.8</v>
      </c>
      <c r="M238" s="9">
        <v>7.8</v>
      </c>
      <c r="N238" s="9">
        <v>7.9</v>
      </c>
      <c r="O238" s="9">
        <v>7.8</v>
      </c>
      <c r="P238" s="14">
        <v>7.8</v>
      </c>
      <c r="S238" s="9">
        <f t="shared" si="14"/>
        <v>7.8</v>
      </c>
      <c r="T238" s="9">
        <f t="shared" si="15"/>
        <v>7.82</v>
      </c>
    </row>
    <row r="239" spans="1:20" ht="12.75">
      <c r="A239" s="6">
        <v>6</v>
      </c>
      <c r="B239" s="6">
        <v>4</v>
      </c>
      <c r="C239" s="6">
        <v>5</v>
      </c>
      <c r="D239" s="6">
        <v>105</v>
      </c>
      <c r="E239" s="7" t="s">
        <v>207</v>
      </c>
      <c r="F239" s="7" t="s">
        <v>208</v>
      </c>
      <c r="G239" s="6">
        <v>0</v>
      </c>
      <c r="H239" s="6" t="s">
        <v>21</v>
      </c>
      <c r="I239" s="7" t="s">
        <v>31</v>
      </c>
      <c r="J239" s="8" t="s">
        <v>32</v>
      </c>
      <c r="K239" s="8">
        <v>0.05277777777777778</v>
      </c>
      <c r="L239" s="9">
        <v>7.6</v>
      </c>
      <c r="M239" s="9">
        <v>7.8</v>
      </c>
      <c r="N239" s="9">
        <v>7.65</v>
      </c>
      <c r="O239" s="9">
        <v>7.75</v>
      </c>
      <c r="P239" s="14">
        <v>7.8</v>
      </c>
      <c r="S239" s="9">
        <f t="shared" si="14"/>
        <v>7.73</v>
      </c>
      <c r="T239" s="9">
        <f t="shared" si="15"/>
        <v>7.72</v>
      </c>
    </row>
    <row r="240" spans="1:20" ht="12.75">
      <c r="A240" s="6">
        <v>7</v>
      </c>
      <c r="C240" s="6">
        <v>4</v>
      </c>
      <c r="D240" s="6">
        <v>158</v>
      </c>
      <c r="E240" s="7" t="s">
        <v>80</v>
      </c>
      <c r="F240" s="7" t="s">
        <v>196</v>
      </c>
      <c r="G240" s="6">
        <v>0</v>
      </c>
      <c r="I240" s="7" t="s">
        <v>197</v>
      </c>
      <c r="J240" s="8" t="s">
        <v>32</v>
      </c>
      <c r="K240" s="8">
        <v>0.05416666666666667</v>
      </c>
      <c r="L240" s="9">
        <v>7.8</v>
      </c>
      <c r="M240" s="9">
        <v>7.6</v>
      </c>
      <c r="N240" s="9">
        <v>7.7</v>
      </c>
      <c r="O240" s="9">
        <v>7.5</v>
      </c>
      <c r="P240" s="14">
        <v>7.7</v>
      </c>
      <c r="S240" s="9">
        <f t="shared" si="14"/>
        <v>7.66</v>
      </c>
      <c r="T240" s="9">
        <f t="shared" si="15"/>
        <v>7.66</v>
      </c>
    </row>
    <row r="241" spans="1:20" ht="12.75">
      <c r="A241" s="6">
        <v>8</v>
      </c>
      <c r="B241" s="6">
        <v>5</v>
      </c>
      <c r="C241" s="6">
        <v>3</v>
      </c>
      <c r="D241" s="6">
        <v>210</v>
      </c>
      <c r="E241" s="7" t="s">
        <v>52</v>
      </c>
      <c r="F241" s="7" t="s">
        <v>84</v>
      </c>
      <c r="G241" s="6">
        <v>0</v>
      </c>
      <c r="H241" s="6" t="s">
        <v>38</v>
      </c>
      <c r="I241" s="7" t="s">
        <v>31</v>
      </c>
      <c r="J241" s="8" t="s">
        <v>32</v>
      </c>
      <c r="K241" s="8">
        <v>0.05833333333333333</v>
      </c>
      <c r="L241" s="9">
        <v>7.65</v>
      </c>
      <c r="M241" s="9">
        <v>7.6</v>
      </c>
      <c r="N241" s="9">
        <v>7.6</v>
      </c>
      <c r="O241" s="9">
        <v>7.65</v>
      </c>
      <c r="P241" s="14">
        <v>7.65</v>
      </c>
      <c r="S241" s="9">
        <f t="shared" si="14"/>
        <v>7.63</v>
      </c>
      <c r="T241" s="9">
        <f t="shared" si="15"/>
        <v>7.63</v>
      </c>
    </row>
    <row r="243" spans="1:20" ht="27.75" thickBot="1">
      <c r="A243" s="33" t="s">
        <v>107</v>
      </c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</row>
    <row r="244" spans="1:20" ht="12.75">
      <c r="A244" s="2" t="s">
        <v>1</v>
      </c>
      <c r="B244" s="2" t="s">
        <v>2</v>
      </c>
      <c r="C244" s="2" t="s">
        <v>3</v>
      </c>
      <c r="D244" s="2" t="s">
        <v>4</v>
      </c>
      <c r="E244" s="2" t="s">
        <v>6</v>
      </c>
      <c r="F244" s="2" t="s">
        <v>5</v>
      </c>
      <c r="G244" s="2" t="s">
        <v>7</v>
      </c>
      <c r="H244" s="2" t="s">
        <v>2</v>
      </c>
      <c r="I244" s="2" t="s">
        <v>8</v>
      </c>
      <c r="J244" s="3" t="s">
        <v>9</v>
      </c>
      <c r="K244" s="3" t="s">
        <v>10</v>
      </c>
      <c r="L244" s="4" t="s">
        <v>11</v>
      </c>
      <c r="M244" s="4" t="s">
        <v>12</v>
      </c>
      <c r="N244" s="4" t="s">
        <v>13</v>
      </c>
      <c r="O244" s="4" t="s">
        <v>14</v>
      </c>
      <c r="P244" s="4" t="s">
        <v>15</v>
      </c>
      <c r="Q244" s="4" t="s">
        <v>16</v>
      </c>
      <c r="R244" s="4" t="s">
        <v>17</v>
      </c>
      <c r="S244" s="2" t="s">
        <v>18</v>
      </c>
      <c r="T244" s="2" t="s">
        <v>19</v>
      </c>
    </row>
    <row r="245" spans="1:20" ht="12.75">
      <c r="A245" s="6">
        <v>1</v>
      </c>
      <c r="C245" s="6">
        <v>4</v>
      </c>
      <c r="D245" s="6">
        <v>121</v>
      </c>
      <c r="E245" s="7" t="s">
        <v>246</v>
      </c>
      <c r="F245" s="7" t="s">
        <v>247</v>
      </c>
      <c r="G245" s="6">
        <v>1</v>
      </c>
      <c r="I245" s="7" t="s">
        <v>50</v>
      </c>
      <c r="J245" s="8" t="s">
        <v>26</v>
      </c>
      <c r="K245" s="8">
        <v>0.06041666666666667</v>
      </c>
      <c r="L245" s="9">
        <v>9</v>
      </c>
      <c r="M245" s="9">
        <v>9.1</v>
      </c>
      <c r="N245" s="9">
        <v>9.3</v>
      </c>
      <c r="O245" s="9">
        <v>9.2</v>
      </c>
      <c r="P245" s="14">
        <v>9.1</v>
      </c>
      <c r="S245" s="9">
        <f aca="true" t="shared" si="16" ref="S245:S252">TRUNC((SUM(L245:P245)-MIN(L245:P245)-MAX(L245:P245))/3,2)-Q245</f>
        <v>9.13</v>
      </c>
      <c r="T245" s="9">
        <f aca="true" t="shared" si="17" ref="T245:T252">TRUNC(AVERAGE(L245:P245),2)-Q245</f>
        <v>9.14</v>
      </c>
    </row>
    <row r="246" spans="1:20" ht="12.75">
      <c r="A246" s="6">
        <v>2</v>
      </c>
      <c r="C246" s="6">
        <v>6</v>
      </c>
      <c r="D246" s="6">
        <v>164</v>
      </c>
      <c r="E246" s="7" t="s">
        <v>244</v>
      </c>
      <c r="F246" s="7" t="s">
        <v>48</v>
      </c>
      <c r="G246" s="6">
        <v>0</v>
      </c>
      <c r="I246" s="7" t="s">
        <v>245</v>
      </c>
      <c r="J246" s="8" t="s">
        <v>26</v>
      </c>
      <c r="K246" s="8">
        <v>0.059722222222222225</v>
      </c>
      <c r="L246" s="9">
        <v>9.2</v>
      </c>
      <c r="M246" s="9">
        <v>9.2</v>
      </c>
      <c r="N246" s="9">
        <v>9.1</v>
      </c>
      <c r="O246" s="9">
        <v>9.1</v>
      </c>
      <c r="P246" s="14">
        <v>9.05</v>
      </c>
      <c r="S246" s="9">
        <f t="shared" si="16"/>
        <v>9.13</v>
      </c>
      <c r="T246" s="9">
        <f t="shared" si="17"/>
        <v>9.13</v>
      </c>
    </row>
    <row r="247" spans="1:20" ht="12.75">
      <c r="A247" s="6">
        <v>3</v>
      </c>
      <c r="B247" s="6">
        <v>1</v>
      </c>
      <c r="C247" s="6">
        <v>5</v>
      </c>
      <c r="D247" s="6">
        <v>166</v>
      </c>
      <c r="E247" s="7" t="s">
        <v>75</v>
      </c>
      <c r="F247" s="7" t="s">
        <v>265</v>
      </c>
      <c r="G247" s="6">
        <v>0</v>
      </c>
      <c r="H247" s="6" t="s">
        <v>21</v>
      </c>
      <c r="I247" s="7" t="s">
        <v>83</v>
      </c>
      <c r="J247" s="8" t="s">
        <v>26</v>
      </c>
      <c r="K247" s="8">
        <v>0.06180555555555556</v>
      </c>
      <c r="L247" s="9">
        <v>8.9</v>
      </c>
      <c r="M247" s="9">
        <v>8.9</v>
      </c>
      <c r="N247" s="9">
        <v>8.8</v>
      </c>
      <c r="O247" s="9">
        <v>9</v>
      </c>
      <c r="P247" s="14">
        <v>9</v>
      </c>
      <c r="S247" s="9">
        <f t="shared" si="16"/>
        <v>8.93</v>
      </c>
      <c r="T247" s="9">
        <f t="shared" si="17"/>
        <v>8.92</v>
      </c>
    </row>
    <row r="248" spans="1:20" ht="12.75">
      <c r="A248" s="6">
        <v>4</v>
      </c>
      <c r="B248" s="6">
        <v>2</v>
      </c>
      <c r="C248" s="6">
        <v>7</v>
      </c>
      <c r="D248" s="6">
        <v>187</v>
      </c>
      <c r="E248" s="7" t="s">
        <v>266</v>
      </c>
      <c r="F248" s="7" t="s">
        <v>267</v>
      </c>
      <c r="G248" s="6">
        <v>0</v>
      </c>
      <c r="H248" s="6" t="s">
        <v>21</v>
      </c>
      <c r="I248" s="7" t="s">
        <v>49</v>
      </c>
      <c r="J248" s="8" t="s">
        <v>26</v>
      </c>
      <c r="K248" s="8">
        <v>0.06041666666666667</v>
      </c>
      <c r="L248" s="9">
        <v>9</v>
      </c>
      <c r="M248" s="9">
        <v>8.7</v>
      </c>
      <c r="N248" s="9">
        <v>8.8</v>
      </c>
      <c r="O248" s="9">
        <v>8.9</v>
      </c>
      <c r="P248" s="14">
        <v>8.95</v>
      </c>
      <c r="S248" s="9">
        <f t="shared" si="16"/>
        <v>8.88</v>
      </c>
      <c r="T248" s="9">
        <f t="shared" si="17"/>
        <v>8.87</v>
      </c>
    </row>
    <row r="249" spans="1:20" ht="12.75">
      <c r="A249" s="6">
        <v>5</v>
      </c>
      <c r="C249" s="6">
        <v>3</v>
      </c>
      <c r="D249" s="6">
        <v>212</v>
      </c>
      <c r="E249" s="7" t="s">
        <v>263</v>
      </c>
      <c r="F249" s="7" t="s">
        <v>264</v>
      </c>
      <c r="G249" s="6">
        <v>0</v>
      </c>
      <c r="I249" s="7" t="s">
        <v>47</v>
      </c>
      <c r="J249" s="8" t="s">
        <v>26</v>
      </c>
      <c r="K249" s="8">
        <v>0.07430555555555556</v>
      </c>
      <c r="L249" s="9">
        <v>8.8</v>
      </c>
      <c r="M249" s="9">
        <v>8.9</v>
      </c>
      <c r="N249" s="9">
        <v>8.9</v>
      </c>
      <c r="O249" s="9">
        <v>8.9</v>
      </c>
      <c r="P249" s="14">
        <v>8.8</v>
      </c>
      <c r="S249" s="9">
        <f t="shared" si="16"/>
        <v>8.86</v>
      </c>
      <c r="T249" s="9">
        <f t="shared" si="17"/>
        <v>8.86</v>
      </c>
    </row>
    <row r="250" spans="1:20" ht="12.75">
      <c r="A250" s="6">
        <v>5</v>
      </c>
      <c r="B250" s="6">
        <v>3</v>
      </c>
      <c r="C250" s="6">
        <v>8</v>
      </c>
      <c r="D250" s="6">
        <v>184</v>
      </c>
      <c r="E250" s="7" t="s">
        <v>104</v>
      </c>
      <c r="F250" s="7" t="s">
        <v>48</v>
      </c>
      <c r="G250" s="6">
        <v>0</v>
      </c>
      <c r="H250" s="6" t="s">
        <v>21</v>
      </c>
      <c r="I250" s="7" t="s">
        <v>28</v>
      </c>
      <c r="J250" s="8" t="s">
        <v>26</v>
      </c>
      <c r="K250" s="8">
        <v>0.05277777777777778</v>
      </c>
      <c r="L250" s="9">
        <v>9.1</v>
      </c>
      <c r="M250" s="9">
        <v>9.1</v>
      </c>
      <c r="N250" s="9">
        <v>9</v>
      </c>
      <c r="O250" s="9">
        <v>9.1</v>
      </c>
      <c r="P250" s="14">
        <v>9</v>
      </c>
      <c r="Q250" s="9">
        <v>0.2</v>
      </c>
      <c r="R250" s="1" t="s">
        <v>149</v>
      </c>
      <c r="S250" s="9">
        <f t="shared" si="16"/>
        <v>8.860000000000001</v>
      </c>
      <c r="T250" s="9">
        <f t="shared" si="17"/>
        <v>8.860000000000001</v>
      </c>
    </row>
    <row r="251" spans="1:20" ht="12.75">
      <c r="A251" s="6">
        <v>7</v>
      </c>
      <c r="B251" s="6">
        <v>4</v>
      </c>
      <c r="C251" s="6">
        <v>2</v>
      </c>
      <c r="D251" s="6">
        <v>181</v>
      </c>
      <c r="E251" s="7" t="s">
        <v>81</v>
      </c>
      <c r="F251" s="7" t="s">
        <v>234</v>
      </c>
      <c r="G251" s="6">
        <v>0</v>
      </c>
      <c r="H251" s="6" t="s">
        <v>21</v>
      </c>
      <c r="I251" s="7" t="s">
        <v>83</v>
      </c>
      <c r="J251" s="8" t="s">
        <v>26</v>
      </c>
      <c r="K251" s="8">
        <v>0.05555555555555555</v>
      </c>
      <c r="L251" s="9">
        <v>8.8</v>
      </c>
      <c r="M251" s="9">
        <v>8.8</v>
      </c>
      <c r="N251" s="9">
        <v>9</v>
      </c>
      <c r="O251" s="9">
        <v>8.9</v>
      </c>
      <c r="P251" s="14">
        <v>8.8</v>
      </c>
      <c r="S251" s="9">
        <f t="shared" si="16"/>
        <v>8.83</v>
      </c>
      <c r="T251" s="9">
        <f t="shared" si="17"/>
        <v>8.86</v>
      </c>
    </row>
    <row r="252" spans="1:20" ht="12.75">
      <c r="A252" s="6">
        <v>8</v>
      </c>
      <c r="C252" s="6">
        <v>1</v>
      </c>
      <c r="D252" s="6">
        <v>174</v>
      </c>
      <c r="E252" s="7" t="s">
        <v>262</v>
      </c>
      <c r="F252" s="7" t="s">
        <v>46</v>
      </c>
      <c r="G252" s="6">
        <v>1</v>
      </c>
      <c r="I252" s="7" t="s">
        <v>25</v>
      </c>
      <c r="J252" s="8" t="s">
        <v>26</v>
      </c>
      <c r="K252" s="8">
        <v>0.05902777777777778</v>
      </c>
      <c r="L252" s="9">
        <v>8.7</v>
      </c>
      <c r="M252" s="9">
        <v>8.7</v>
      </c>
      <c r="N252" s="9">
        <v>8.8</v>
      </c>
      <c r="O252" s="9">
        <v>8.7</v>
      </c>
      <c r="P252" s="14">
        <v>8.7</v>
      </c>
      <c r="S252" s="9">
        <f t="shared" si="16"/>
        <v>8.7</v>
      </c>
      <c r="T252" s="9">
        <f t="shared" si="17"/>
        <v>8.72</v>
      </c>
    </row>
    <row r="254" spans="1:20" ht="27.75" thickBot="1">
      <c r="A254" s="33" t="s">
        <v>268</v>
      </c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</row>
    <row r="255" spans="1:20" ht="12.75">
      <c r="A255" s="2" t="s">
        <v>1</v>
      </c>
      <c r="B255" s="2" t="s">
        <v>2</v>
      </c>
      <c r="C255" s="2" t="s">
        <v>3</v>
      </c>
      <c r="D255" s="2" t="s">
        <v>4</v>
      </c>
      <c r="E255" s="2" t="s">
        <v>6</v>
      </c>
      <c r="F255" s="2" t="s">
        <v>5</v>
      </c>
      <c r="G255" s="2" t="s">
        <v>7</v>
      </c>
      <c r="H255" s="2" t="s">
        <v>2</v>
      </c>
      <c r="I255" s="2" t="s">
        <v>8</v>
      </c>
      <c r="J255" s="3" t="s">
        <v>9</v>
      </c>
      <c r="K255" s="3" t="s">
        <v>10</v>
      </c>
      <c r="L255" s="4" t="s">
        <v>11</v>
      </c>
      <c r="M255" s="4" t="s">
        <v>12</v>
      </c>
      <c r="N255" s="4" t="s">
        <v>13</v>
      </c>
      <c r="O255" s="4" t="s">
        <v>14</v>
      </c>
      <c r="P255" s="4" t="s">
        <v>15</v>
      </c>
      <c r="Q255" s="4" t="s">
        <v>16</v>
      </c>
      <c r="R255" s="4" t="s">
        <v>17</v>
      </c>
      <c r="S255" s="2" t="s">
        <v>18</v>
      </c>
      <c r="T255" s="2" t="s">
        <v>19</v>
      </c>
    </row>
    <row r="256" spans="1:20" ht="12.75">
      <c r="A256" s="6">
        <v>1</v>
      </c>
      <c r="B256" s="6">
        <v>1</v>
      </c>
      <c r="C256" s="6">
        <v>5</v>
      </c>
      <c r="D256" s="6">
        <v>156</v>
      </c>
      <c r="E256" s="7" t="s">
        <v>222</v>
      </c>
      <c r="F256" s="7" t="s">
        <v>223</v>
      </c>
      <c r="G256" s="6">
        <v>0</v>
      </c>
      <c r="H256" s="6" t="s">
        <v>56</v>
      </c>
      <c r="I256" s="7" t="s">
        <v>28</v>
      </c>
      <c r="J256" s="8" t="s">
        <v>32</v>
      </c>
      <c r="K256" s="8">
        <v>0.08333333333333333</v>
      </c>
      <c r="L256" s="9">
        <v>7.9</v>
      </c>
      <c r="M256" s="9">
        <v>8</v>
      </c>
      <c r="N256" s="9">
        <v>7.7</v>
      </c>
      <c r="O256" s="9">
        <v>8</v>
      </c>
      <c r="P256" s="14">
        <v>7.8</v>
      </c>
      <c r="S256" s="9">
        <f>TRUNC((SUM(L256:P256)-MIN(L256:P256)-MAX(L256:P256))/3,2)-Q256</f>
        <v>7.9</v>
      </c>
      <c r="T256" s="9">
        <f>TRUNC(AVERAGE(L256:P256),2)-Q256</f>
        <v>7.88</v>
      </c>
    </row>
    <row r="257" spans="1:20" ht="12.75">
      <c r="A257" s="6">
        <v>2</v>
      </c>
      <c r="B257" s="6">
        <v>2</v>
      </c>
      <c r="C257" s="6">
        <v>2</v>
      </c>
      <c r="D257" s="6">
        <v>108</v>
      </c>
      <c r="E257" s="7" t="s">
        <v>157</v>
      </c>
      <c r="F257" s="7" t="s">
        <v>158</v>
      </c>
      <c r="G257" s="6">
        <v>0</v>
      </c>
      <c r="H257" s="6" t="s">
        <v>21</v>
      </c>
      <c r="I257" s="7" t="s">
        <v>49</v>
      </c>
      <c r="J257" s="8" t="s">
        <v>32</v>
      </c>
      <c r="K257" s="8">
        <v>0.03888888888888889</v>
      </c>
      <c r="L257" s="9">
        <v>7.6</v>
      </c>
      <c r="M257" s="9">
        <v>7.8</v>
      </c>
      <c r="N257" s="9">
        <v>7.9</v>
      </c>
      <c r="O257" s="9">
        <v>7.9</v>
      </c>
      <c r="P257" s="14">
        <v>7.75</v>
      </c>
      <c r="S257" s="9">
        <f>TRUNC((SUM(L257:P257)-MIN(L257:P257)-MAX(L257:P257))/3,2)-Q257</f>
        <v>7.81</v>
      </c>
      <c r="T257" s="9">
        <f>TRUNC(AVERAGE(L257:P257),2)-Q257</f>
        <v>7.79</v>
      </c>
    </row>
    <row r="258" spans="1:20" ht="12.75">
      <c r="A258" s="6">
        <v>3</v>
      </c>
      <c r="B258" s="6">
        <v>3</v>
      </c>
      <c r="C258" s="6">
        <v>4</v>
      </c>
      <c r="D258" s="6">
        <v>110</v>
      </c>
      <c r="E258" s="7" t="s">
        <v>151</v>
      </c>
      <c r="F258" s="7" t="s">
        <v>152</v>
      </c>
      <c r="G258" s="6">
        <v>0</v>
      </c>
      <c r="H258" s="6" t="s">
        <v>38</v>
      </c>
      <c r="I258" s="7" t="s">
        <v>49</v>
      </c>
      <c r="J258" s="8" t="s">
        <v>32</v>
      </c>
      <c r="K258" s="8">
        <v>0.034722222222222224</v>
      </c>
      <c r="L258" s="9">
        <v>8</v>
      </c>
      <c r="M258" s="9">
        <v>7.6</v>
      </c>
      <c r="N258" s="9">
        <v>8.1</v>
      </c>
      <c r="O258" s="9">
        <v>7.6</v>
      </c>
      <c r="P258" s="14">
        <v>7.7</v>
      </c>
      <c r="S258" s="9">
        <f>TRUNC((SUM(L258:P258)-MIN(L258:P258)-MAX(L258:P258))/3,2)-Q258</f>
        <v>7.76</v>
      </c>
      <c r="T258" s="9">
        <f>TRUNC(AVERAGE(L258:P258),2)-Q258</f>
        <v>7.8</v>
      </c>
    </row>
    <row r="259" spans="1:20" ht="12.75">
      <c r="A259" s="6">
        <v>4</v>
      </c>
      <c r="B259" s="6">
        <v>4</v>
      </c>
      <c r="C259" s="6">
        <v>3</v>
      </c>
      <c r="D259" s="6">
        <v>162</v>
      </c>
      <c r="E259" s="7" t="s">
        <v>115</v>
      </c>
      <c r="F259" s="7" t="s">
        <v>39</v>
      </c>
      <c r="G259" s="6">
        <v>0</v>
      </c>
      <c r="H259" s="6" t="s">
        <v>38</v>
      </c>
      <c r="I259" s="7" t="s">
        <v>28</v>
      </c>
      <c r="J259" s="8" t="s">
        <v>32</v>
      </c>
      <c r="K259" s="8">
        <v>0.04583333333333334</v>
      </c>
      <c r="L259" s="9">
        <v>7.8</v>
      </c>
      <c r="M259" s="9">
        <v>7.7</v>
      </c>
      <c r="N259" s="9">
        <v>7.7</v>
      </c>
      <c r="O259" s="9">
        <v>8</v>
      </c>
      <c r="P259" s="14">
        <v>7.7</v>
      </c>
      <c r="S259" s="9">
        <f>TRUNC((SUM(L259:P259)-MIN(L259:P259)-MAX(L259:P259))/3,2)-Q259</f>
        <v>7.73</v>
      </c>
      <c r="T259" s="9">
        <f>TRUNC(AVERAGE(L259:P259),2)-Q259</f>
        <v>7.78</v>
      </c>
    </row>
    <row r="260" spans="1:20" ht="12.75">
      <c r="A260" s="6">
        <v>5</v>
      </c>
      <c r="C260" s="6">
        <v>1</v>
      </c>
      <c r="D260" s="6">
        <v>112</v>
      </c>
      <c r="E260" s="7" t="s">
        <v>59</v>
      </c>
      <c r="F260" s="7" t="s">
        <v>92</v>
      </c>
      <c r="G260" s="6">
        <v>0</v>
      </c>
      <c r="I260" s="7" t="s">
        <v>126</v>
      </c>
      <c r="J260" s="8" t="s">
        <v>22</v>
      </c>
      <c r="K260" s="8">
        <v>0.03333333333333333</v>
      </c>
      <c r="L260" s="9">
        <v>6.7</v>
      </c>
      <c r="M260" s="9">
        <v>6.7</v>
      </c>
      <c r="N260" s="9">
        <v>7.1</v>
      </c>
      <c r="O260" s="9">
        <v>6.7</v>
      </c>
      <c r="P260" s="14">
        <v>6.8</v>
      </c>
      <c r="S260" s="9">
        <f>TRUNC((SUM(L260:P260)-MIN(L260:P260)-MAX(L260:P260))/3,2)-Q260</f>
        <v>6.73</v>
      </c>
      <c r="T260" s="9">
        <f>TRUNC(AVERAGE(L260:P260),2)-Q260</f>
        <v>6.8</v>
      </c>
    </row>
    <row r="262" spans="1:20" ht="27.75" thickBot="1">
      <c r="A262" s="33" t="s">
        <v>269</v>
      </c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</row>
    <row r="263" spans="1:20" ht="12.75">
      <c r="A263" s="2" t="s">
        <v>1</v>
      </c>
      <c r="B263" s="2" t="s">
        <v>2</v>
      </c>
      <c r="C263" s="2" t="s">
        <v>3</v>
      </c>
      <c r="D263" s="2" t="s">
        <v>4</v>
      </c>
      <c r="E263" s="2" t="s">
        <v>6</v>
      </c>
      <c r="F263" s="2" t="s">
        <v>5</v>
      </c>
      <c r="G263" s="2" t="s">
        <v>7</v>
      </c>
      <c r="H263" s="2" t="s">
        <v>2</v>
      </c>
      <c r="I263" s="2" t="s">
        <v>8</v>
      </c>
      <c r="J263" s="3" t="s">
        <v>9</v>
      </c>
      <c r="K263" s="3" t="s">
        <v>10</v>
      </c>
      <c r="L263" s="4" t="s">
        <v>11</v>
      </c>
      <c r="M263" s="4" t="s">
        <v>12</v>
      </c>
      <c r="N263" s="4" t="s">
        <v>13</v>
      </c>
      <c r="O263" s="4" t="s">
        <v>14</v>
      </c>
      <c r="P263" s="4" t="s">
        <v>15</v>
      </c>
      <c r="Q263" s="4" t="s">
        <v>16</v>
      </c>
      <c r="R263" s="4" t="s">
        <v>17</v>
      </c>
      <c r="S263" s="2" t="s">
        <v>18</v>
      </c>
      <c r="T263" s="2" t="s">
        <v>19</v>
      </c>
    </row>
    <row r="264" spans="1:20" ht="12.75">
      <c r="A264" s="6">
        <v>1</v>
      </c>
      <c r="B264" s="6">
        <v>1</v>
      </c>
      <c r="C264" s="6">
        <v>2</v>
      </c>
      <c r="D264" s="6">
        <v>159</v>
      </c>
      <c r="E264" s="7" t="s">
        <v>166</v>
      </c>
      <c r="F264" s="7" t="s">
        <v>271</v>
      </c>
      <c r="G264" s="6">
        <v>0</v>
      </c>
      <c r="H264" s="6" t="s">
        <v>21</v>
      </c>
      <c r="I264" s="7" t="s">
        <v>28</v>
      </c>
      <c r="J264" s="8" t="s">
        <v>26</v>
      </c>
      <c r="K264" s="8">
        <v>0.03263888888888889</v>
      </c>
      <c r="L264" s="9">
        <v>9</v>
      </c>
      <c r="M264" s="9">
        <v>9.2</v>
      </c>
      <c r="N264" s="9">
        <v>9.1</v>
      </c>
      <c r="O264" s="9">
        <v>8.9</v>
      </c>
      <c r="P264" s="14">
        <v>9.1</v>
      </c>
      <c r="S264" s="9">
        <f>TRUNC((SUM(L264:P264)-MIN(L264:P264)-MAX(L264:P264))/3,2)-Q264</f>
        <v>9.06</v>
      </c>
      <c r="T264" s="9">
        <f>TRUNC(AVERAGE(L264:P264),2)-Q264</f>
        <v>9.06</v>
      </c>
    </row>
    <row r="265" spans="1:20" ht="12.75">
      <c r="A265" s="6">
        <v>2</v>
      </c>
      <c r="B265" s="6">
        <v>2</v>
      </c>
      <c r="C265" s="6">
        <v>1</v>
      </c>
      <c r="D265" s="6">
        <v>203</v>
      </c>
      <c r="E265" s="7" t="s">
        <v>20</v>
      </c>
      <c r="F265" s="7" t="s">
        <v>270</v>
      </c>
      <c r="G265" s="6">
        <v>0</v>
      </c>
      <c r="H265" s="6" t="s">
        <v>21</v>
      </c>
      <c r="I265" s="7" t="s">
        <v>31</v>
      </c>
      <c r="J265" s="8" t="s">
        <v>26</v>
      </c>
      <c r="K265" s="8">
        <v>0.04861111111111111</v>
      </c>
      <c r="L265" s="9">
        <v>8.9</v>
      </c>
      <c r="M265" s="9">
        <v>9</v>
      </c>
      <c r="N265" s="9">
        <v>9.3</v>
      </c>
      <c r="O265" s="9">
        <v>9.2</v>
      </c>
      <c r="P265" s="14">
        <v>8.9</v>
      </c>
      <c r="S265" s="9">
        <f>TRUNC((SUM(L265:P265)-MIN(L265:P265)-MAX(L265:P265))/3,2)-Q265</f>
        <v>9.03</v>
      </c>
      <c r="T265" s="9">
        <f>TRUNC(AVERAGE(L265:P265),2)-Q265</f>
        <v>9.06</v>
      </c>
    </row>
    <row r="267" spans="1:20" ht="27.75" thickBot="1">
      <c r="A267" s="33" t="s">
        <v>272</v>
      </c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</row>
    <row r="268" spans="1:20" ht="12.75">
      <c r="A268" s="2" t="s">
        <v>1</v>
      </c>
      <c r="B268" s="2" t="s">
        <v>2</v>
      </c>
      <c r="C268" s="2" t="s">
        <v>3</v>
      </c>
      <c r="D268" s="2" t="s">
        <v>4</v>
      </c>
      <c r="E268" s="2" t="s">
        <v>6</v>
      </c>
      <c r="F268" s="2" t="s">
        <v>5</v>
      </c>
      <c r="G268" s="2" t="s">
        <v>7</v>
      </c>
      <c r="H268" s="2" t="s">
        <v>2</v>
      </c>
      <c r="I268" s="2" t="s">
        <v>8</v>
      </c>
      <c r="J268" s="3" t="s">
        <v>9</v>
      </c>
      <c r="K268" s="3" t="s">
        <v>10</v>
      </c>
      <c r="L268" s="4" t="s">
        <v>11</v>
      </c>
      <c r="M268" s="4" t="s">
        <v>12</v>
      </c>
      <c r="N268" s="4" t="s">
        <v>13</v>
      </c>
      <c r="O268" s="4" t="s">
        <v>14</v>
      </c>
      <c r="P268" s="4" t="s">
        <v>15</v>
      </c>
      <c r="Q268" s="4" t="s">
        <v>16</v>
      </c>
      <c r="R268" s="4" t="s">
        <v>17</v>
      </c>
      <c r="S268" s="2" t="s">
        <v>18</v>
      </c>
      <c r="T268" s="2" t="s">
        <v>19</v>
      </c>
    </row>
    <row r="269" spans="1:20" ht="12.75">
      <c r="A269" s="6">
        <v>1</v>
      </c>
      <c r="C269" s="6">
        <v>1</v>
      </c>
      <c r="D269" s="6">
        <v>111</v>
      </c>
      <c r="E269" s="7" t="s">
        <v>261</v>
      </c>
      <c r="F269" s="7" t="s">
        <v>48</v>
      </c>
      <c r="G269" s="6">
        <v>0</v>
      </c>
      <c r="I269" s="7" t="s">
        <v>126</v>
      </c>
      <c r="J269" s="8" t="s">
        <v>32</v>
      </c>
      <c r="K269" s="8">
        <v>0.0375</v>
      </c>
      <c r="L269" s="9">
        <v>7.8</v>
      </c>
      <c r="M269" s="9">
        <v>7.8</v>
      </c>
      <c r="N269" s="9">
        <v>7.8</v>
      </c>
      <c r="O269" s="9">
        <v>7.8</v>
      </c>
      <c r="P269" s="14">
        <v>7.75</v>
      </c>
      <c r="S269" s="9">
        <f>TRUNC((SUM(L269:P269)-MIN(L269:P269)-MAX(L269:P269))/3,2)-Q269</f>
        <v>7.8</v>
      </c>
      <c r="T269" s="9">
        <f>TRUNC(AVERAGE(L269:P269),2)-Q269</f>
        <v>7.79</v>
      </c>
    </row>
    <row r="270" spans="1:20" ht="12.75">
      <c r="A270" s="6">
        <v>2</v>
      </c>
      <c r="B270" s="6">
        <v>1</v>
      </c>
      <c r="C270" s="6">
        <v>3</v>
      </c>
      <c r="D270" s="6">
        <v>190</v>
      </c>
      <c r="E270" s="7" t="s">
        <v>101</v>
      </c>
      <c r="F270" s="7" t="s">
        <v>62</v>
      </c>
      <c r="G270" s="6">
        <v>0</v>
      </c>
      <c r="H270" s="6" t="s">
        <v>38</v>
      </c>
      <c r="I270" s="7" t="s">
        <v>28</v>
      </c>
      <c r="J270" s="8" t="s">
        <v>32</v>
      </c>
      <c r="K270" s="8">
        <v>0.04583333333333334</v>
      </c>
      <c r="L270" s="9">
        <v>7.7</v>
      </c>
      <c r="M270" s="9">
        <v>7.6</v>
      </c>
      <c r="N270" s="9">
        <v>7.6</v>
      </c>
      <c r="O270" s="9">
        <v>7.8</v>
      </c>
      <c r="P270" s="14">
        <v>7.6</v>
      </c>
      <c r="S270" s="9">
        <f>TRUNC((SUM(L270:P270)-MIN(L270:P270)-MAX(L270:P270))/3,2)-Q270</f>
        <v>7.63</v>
      </c>
      <c r="T270" s="9">
        <f>TRUNC(AVERAGE(L270:P270),2)-Q270</f>
        <v>7.66</v>
      </c>
    </row>
    <row r="271" spans="1:20" ht="12.75">
      <c r="A271" s="6">
        <v>3</v>
      </c>
      <c r="C271" s="6">
        <v>2</v>
      </c>
      <c r="D271" s="6">
        <v>113</v>
      </c>
      <c r="E271" s="7" t="s">
        <v>40</v>
      </c>
      <c r="F271" s="7" t="s">
        <v>273</v>
      </c>
      <c r="G271" s="6">
        <v>0</v>
      </c>
      <c r="I271" s="7" t="s">
        <v>126</v>
      </c>
      <c r="J271" s="8" t="s">
        <v>22</v>
      </c>
      <c r="K271" s="8">
        <v>0.04583333333333334</v>
      </c>
      <c r="L271" s="9">
        <v>6.8</v>
      </c>
      <c r="M271" s="9">
        <v>6.8</v>
      </c>
      <c r="N271" s="9">
        <v>6.9</v>
      </c>
      <c r="O271" s="9">
        <v>6.9</v>
      </c>
      <c r="P271" s="14">
        <v>6.8</v>
      </c>
      <c r="S271" s="9">
        <f>TRUNC((SUM(L271:P271)-MIN(L271:P271)-MAX(L271:P271))/3,2)-Q271</f>
        <v>6.83</v>
      </c>
      <c r="T271" s="9">
        <f>TRUNC(AVERAGE(L271:P271),2)-Q271</f>
        <v>6.84</v>
      </c>
    </row>
    <row r="273" spans="1:20" ht="27.75" thickBot="1">
      <c r="A273" s="33" t="s">
        <v>110</v>
      </c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</row>
    <row r="274" spans="1:20" ht="12.75">
      <c r="A274" s="2" t="s">
        <v>1</v>
      </c>
      <c r="B274" s="2" t="s">
        <v>2</v>
      </c>
      <c r="C274" s="2" t="s">
        <v>3</v>
      </c>
      <c r="D274" s="2" t="s">
        <v>4</v>
      </c>
      <c r="E274" s="2" t="s">
        <v>6</v>
      </c>
      <c r="F274" s="2" t="s">
        <v>5</v>
      </c>
      <c r="G274" s="2" t="s">
        <v>7</v>
      </c>
      <c r="H274" s="2" t="s">
        <v>2</v>
      </c>
      <c r="I274" s="2" t="s">
        <v>8</v>
      </c>
      <c r="J274" s="3" t="s">
        <v>9</v>
      </c>
      <c r="K274" s="3" t="s">
        <v>10</v>
      </c>
      <c r="L274" s="4" t="s">
        <v>11</v>
      </c>
      <c r="M274" s="4" t="s">
        <v>12</v>
      </c>
      <c r="N274" s="4" t="s">
        <v>13</v>
      </c>
      <c r="O274" s="4" t="s">
        <v>14</v>
      </c>
      <c r="P274" s="4" t="s">
        <v>15</v>
      </c>
      <c r="Q274" s="4" t="s">
        <v>16</v>
      </c>
      <c r="R274" s="4" t="s">
        <v>17</v>
      </c>
      <c r="S274" s="2" t="s">
        <v>18</v>
      </c>
      <c r="T274" s="2" t="s">
        <v>19</v>
      </c>
    </row>
    <row r="275" spans="1:20" ht="12.75">
      <c r="A275" s="6">
        <v>1</v>
      </c>
      <c r="C275" s="6">
        <v>2</v>
      </c>
      <c r="D275" s="6">
        <v>174</v>
      </c>
      <c r="E275" s="7" t="s">
        <v>262</v>
      </c>
      <c r="F275" s="7" t="s">
        <v>46</v>
      </c>
      <c r="G275" s="6">
        <v>1</v>
      </c>
      <c r="I275" s="7" t="s">
        <v>25</v>
      </c>
      <c r="J275" s="8" t="s">
        <v>26</v>
      </c>
      <c r="K275" s="8">
        <v>0.03958333333333333</v>
      </c>
      <c r="L275" s="9">
        <v>9</v>
      </c>
      <c r="M275" s="9">
        <v>9.1</v>
      </c>
      <c r="N275" s="9">
        <v>9.1</v>
      </c>
      <c r="O275" s="9">
        <v>9.1</v>
      </c>
      <c r="P275" s="14">
        <v>9</v>
      </c>
      <c r="S275" s="9">
        <f>TRUNC((SUM(L275:P275)-MIN(L275:P275)-MAX(L275:P275))/3,2)-Q275</f>
        <v>9.06</v>
      </c>
      <c r="T275" s="9">
        <f>TRUNC(AVERAGE(L275:P275),2)-Q275</f>
        <v>9.06</v>
      </c>
    </row>
    <row r="276" spans="1:20" ht="12.75">
      <c r="A276" s="6">
        <v>2</v>
      </c>
      <c r="C276" s="6">
        <v>1</v>
      </c>
      <c r="D276" s="6">
        <v>124</v>
      </c>
      <c r="E276" s="7" t="s">
        <v>95</v>
      </c>
      <c r="F276" s="7" t="s">
        <v>42</v>
      </c>
      <c r="G276" s="6">
        <v>1</v>
      </c>
      <c r="I276" s="7" t="s">
        <v>212</v>
      </c>
      <c r="J276" s="8" t="s">
        <v>26</v>
      </c>
      <c r="K276" s="8">
        <v>0.04791666666666666</v>
      </c>
      <c r="L276" s="9">
        <v>8.8</v>
      </c>
      <c r="M276" s="9">
        <v>8.9</v>
      </c>
      <c r="N276" s="9">
        <v>9</v>
      </c>
      <c r="O276" s="9">
        <v>8.9</v>
      </c>
      <c r="P276" s="14">
        <v>8.9</v>
      </c>
      <c r="S276" s="9">
        <f>TRUNC((SUM(L276:P276)-MIN(L276:P276)-MAX(L276:P276))/3,2)-Q276</f>
        <v>8.9</v>
      </c>
      <c r="T276" s="9">
        <f>TRUNC(AVERAGE(L276:P276),2)-Q276</f>
        <v>8.9</v>
      </c>
    </row>
    <row r="278" spans="1:20" ht="27.75" thickBot="1">
      <c r="A278" s="33" t="s">
        <v>274</v>
      </c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</row>
    <row r="279" spans="1:20" ht="12.75">
      <c r="A279" s="2" t="s">
        <v>1</v>
      </c>
      <c r="B279" s="2" t="s">
        <v>2</v>
      </c>
      <c r="C279" s="2" t="s">
        <v>3</v>
      </c>
      <c r="D279" s="2" t="s">
        <v>4</v>
      </c>
      <c r="E279" s="2" t="s">
        <v>6</v>
      </c>
      <c r="F279" s="2" t="s">
        <v>5</v>
      </c>
      <c r="G279" s="2" t="s">
        <v>7</v>
      </c>
      <c r="H279" s="2" t="s">
        <v>2</v>
      </c>
      <c r="I279" s="2" t="s">
        <v>8</v>
      </c>
      <c r="J279" s="3" t="s">
        <v>9</v>
      </c>
      <c r="K279" s="3" t="s">
        <v>10</v>
      </c>
      <c r="L279" s="4" t="s">
        <v>11</v>
      </c>
      <c r="M279" s="4" t="s">
        <v>12</v>
      </c>
      <c r="N279" s="4" t="s">
        <v>13</v>
      </c>
      <c r="O279" s="4" t="s">
        <v>14</v>
      </c>
      <c r="P279" s="4" t="s">
        <v>15</v>
      </c>
      <c r="Q279" s="4" t="s">
        <v>16</v>
      </c>
      <c r="R279" s="4" t="s">
        <v>17</v>
      </c>
      <c r="S279" s="2" t="s">
        <v>18</v>
      </c>
      <c r="T279" s="2" t="s">
        <v>19</v>
      </c>
    </row>
    <row r="280" spans="1:20" ht="12.75">
      <c r="A280" s="6">
        <v>1</v>
      </c>
      <c r="B280" s="6">
        <v>1</v>
      </c>
      <c r="C280" s="6">
        <v>1</v>
      </c>
      <c r="D280" s="6">
        <v>102</v>
      </c>
      <c r="E280" s="7" t="s">
        <v>253</v>
      </c>
      <c r="F280" s="7" t="s">
        <v>79</v>
      </c>
      <c r="G280" s="6">
        <v>0</v>
      </c>
      <c r="H280" s="6" t="s">
        <v>38</v>
      </c>
      <c r="I280" s="7" t="s">
        <v>28</v>
      </c>
      <c r="J280" s="8" t="s">
        <v>22</v>
      </c>
      <c r="K280" s="8">
        <v>0.06944444444444443</v>
      </c>
      <c r="L280" s="9">
        <v>6.7</v>
      </c>
      <c r="M280" s="9">
        <v>6.8</v>
      </c>
      <c r="N280" s="9">
        <v>6.9</v>
      </c>
      <c r="O280" s="9">
        <v>6.7</v>
      </c>
      <c r="P280" s="14">
        <v>6.8</v>
      </c>
      <c r="S280" s="9">
        <f>TRUNC((SUM(L280:P280)-MIN(L280:P280)-MAX(L280:P280))/3,2)-Q280</f>
        <v>6.76</v>
      </c>
      <c r="T280" s="9">
        <f>TRUNC(AVERAGE(L280:P280),2)-Q280</f>
        <v>6.78</v>
      </c>
    </row>
    <row r="282" spans="1:20" ht="27.75" thickBot="1">
      <c r="A282" s="33" t="s">
        <v>275</v>
      </c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</row>
    <row r="283" spans="1:20" ht="12.75">
      <c r="A283" s="2" t="s">
        <v>1</v>
      </c>
      <c r="B283" s="2" t="s">
        <v>2</v>
      </c>
      <c r="C283" s="2" t="s">
        <v>3</v>
      </c>
      <c r="D283" s="2" t="s">
        <v>4</v>
      </c>
      <c r="E283" s="2" t="s">
        <v>6</v>
      </c>
      <c r="F283" s="2" t="s">
        <v>5</v>
      </c>
      <c r="G283" s="2" t="s">
        <v>7</v>
      </c>
      <c r="H283" s="2" t="s">
        <v>2</v>
      </c>
      <c r="I283" s="2" t="s">
        <v>8</v>
      </c>
      <c r="J283" s="3" t="s">
        <v>9</v>
      </c>
      <c r="K283" s="3" t="s">
        <v>10</v>
      </c>
      <c r="L283" s="4" t="s">
        <v>11</v>
      </c>
      <c r="M283" s="4" t="s">
        <v>12</v>
      </c>
      <c r="N283" s="4" t="s">
        <v>13</v>
      </c>
      <c r="O283" s="4" t="s">
        <v>14</v>
      </c>
      <c r="P283" s="4" t="s">
        <v>15</v>
      </c>
      <c r="Q283" s="4" t="s">
        <v>16</v>
      </c>
      <c r="R283" s="4" t="s">
        <v>17</v>
      </c>
      <c r="S283" s="2" t="s">
        <v>18</v>
      </c>
      <c r="T283" s="2" t="s">
        <v>19</v>
      </c>
    </row>
    <row r="284" spans="1:20" ht="12.75">
      <c r="A284" s="6">
        <v>1</v>
      </c>
      <c r="B284" s="6">
        <v>1</v>
      </c>
      <c r="C284" s="6">
        <v>3</v>
      </c>
      <c r="D284" s="6">
        <v>203</v>
      </c>
      <c r="E284" s="7" t="s">
        <v>20</v>
      </c>
      <c r="F284" s="7" t="s">
        <v>270</v>
      </c>
      <c r="G284" s="6">
        <v>0</v>
      </c>
      <c r="H284" s="6" t="s">
        <v>21</v>
      </c>
      <c r="I284" s="7" t="s">
        <v>31</v>
      </c>
      <c r="J284" s="8" t="s">
        <v>26</v>
      </c>
      <c r="K284" s="8">
        <v>0.07708333333333334</v>
      </c>
      <c r="L284" s="9">
        <v>9</v>
      </c>
      <c r="M284" s="9">
        <v>8.8</v>
      </c>
      <c r="N284" s="9">
        <v>9.1</v>
      </c>
      <c r="O284" s="9">
        <v>9.1</v>
      </c>
      <c r="P284" s="14">
        <v>8.9</v>
      </c>
      <c r="S284" s="9">
        <f>TRUNC((SUM(L284:P284)-MIN(L284:P284)-MAX(L284:P284))/3,2)-Q284</f>
        <v>9</v>
      </c>
      <c r="T284" s="9">
        <f>TRUNC(AVERAGE(L284:P284),2)-Q284</f>
        <v>8.98</v>
      </c>
    </row>
    <row r="285" spans="1:20" ht="12.75">
      <c r="A285" s="6">
        <v>2</v>
      </c>
      <c r="B285" s="6">
        <v>2</v>
      </c>
      <c r="C285" s="6">
        <v>2</v>
      </c>
      <c r="D285" s="6">
        <v>159</v>
      </c>
      <c r="E285" s="7" t="s">
        <v>166</v>
      </c>
      <c r="F285" s="7" t="s">
        <v>271</v>
      </c>
      <c r="G285" s="6">
        <v>0</v>
      </c>
      <c r="H285" s="6" t="s">
        <v>21</v>
      </c>
      <c r="I285" s="7" t="s">
        <v>28</v>
      </c>
      <c r="J285" s="8" t="s">
        <v>26</v>
      </c>
      <c r="K285" s="8">
        <v>0.041666666666666664</v>
      </c>
      <c r="L285" s="9">
        <v>8.9</v>
      </c>
      <c r="M285" s="9">
        <v>9</v>
      </c>
      <c r="N285" s="9">
        <v>8.8</v>
      </c>
      <c r="O285" s="9">
        <v>8.7</v>
      </c>
      <c r="P285" s="14">
        <v>9</v>
      </c>
      <c r="S285" s="9">
        <f>TRUNC((SUM(L285:P285)-MIN(L285:P285)-MAX(L285:P285))/3,2)-Q285</f>
        <v>8.9</v>
      </c>
      <c r="T285" s="9">
        <f>TRUNC(AVERAGE(L285:P285),2)-Q285</f>
        <v>8.88</v>
      </c>
    </row>
    <row r="286" spans="1:20" ht="12.75">
      <c r="A286" s="6">
        <v>3</v>
      </c>
      <c r="B286" s="6">
        <v>3</v>
      </c>
      <c r="C286" s="6">
        <v>4</v>
      </c>
      <c r="D286" s="6">
        <v>153</v>
      </c>
      <c r="E286" s="7" t="s">
        <v>231</v>
      </c>
      <c r="F286" s="7" t="s">
        <v>232</v>
      </c>
      <c r="G286" s="6">
        <v>0</v>
      </c>
      <c r="H286" s="6" t="s">
        <v>21</v>
      </c>
      <c r="I286" s="7" t="s">
        <v>28</v>
      </c>
      <c r="J286" s="8" t="s">
        <v>26</v>
      </c>
      <c r="K286" s="8">
        <v>0.06666666666666667</v>
      </c>
      <c r="L286" s="9">
        <v>8.9</v>
      </c>
      <c r="M286" s="9">
        <v>8.9</v>
      </c>
      <c r="N286" s="9">
        <v>8.9</v>
      </c>
      <c r="O286" s="9">
        <v>8.8</v>
      </c>
      <c r="P286" s="14">
        <v>8.8</v>
      </c>
      <c r="S286" s="9">
        <f>TRUNC((SUM(L286:P286)-MIN(L286:P286)-MAX(L286:P286))/3,2)-Q286</f>
        <v>8.86</v>
      </c>
      <c r="T286" s="9">
        <f>TRUNC(AVERAGE(L286:P286),2)-Q286</f>
        <v>8.86</v>
      </c>
    </row>
    <row r="287" spans="1:20" ht="12.75">
      <c r="A287" s="6">
        <v>4</v>
      </c>
      <c r="B287" s="6">
        <v>4</v>
      </c>
      <c r="C287" s="6">
        <v>1</v>
      </c>
      <c r="D287" s="6">
        <v>108</v>
      </c>
      <c r="E287" s="7" t="s">
        <v>157</v>
      </c>
      <c r="F287" s="7" t="s">
        <v>158</v>
      </c>
      <c r="G287" s="6">
        <v>0</v>
      </c>
      <c r="H287" s="6" t="s">
        <v>21</v>
      </c>
      <c r="I287" s="7" t="s">
        <v>49</v>
      </c>
      <c r="J287" s="8" t="s">
        <v>32</v>
      </c>
      <c r="K287" s="8">
        <v>0.03958333333333333</v>
      </c>
      <c r="L287" s="9">
        <v>7.7</v>
      </c>
      <c r="M287" s="9">
        <v>7.6</v>
      </c>
      <c r="N287" s="9">
        <v>7.7</v>
      </c>
      <c r="O287" s="9">
        <v>7.7</v>
      </c>
      <c r="P287" s="14">
        <v>7.7</v>
      </c>
      <c r="S287" s="9">
        <f>TRUNC((SUM(L287:P287)-MIN(L287:P287)-MAX(L287:P287))/3,2)-Q287</f>
        <v>7.7</v>
      </c>
      <c r="T287" s="9">
        <f>TRUNC(AVERAGE(L287:P287),2)-Q287</f>
        <v>7.68</v>
      </c>
    </row>
    <row r="289" spans="1:20" ht="27.75" thickBot="1">
      <c r="A289" s="33" t="s">
        <v>276</v>
      </c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</row>
    <row r="290" spans="1:20" ht="12.75">
      <c r="A290" s="2" t="s">
        <v>1</v>
      </c>
      <c r="B290" s="2" t="s">
        <v>2</v>
      </c>
      <c r="C290" s="2" t="s">
        <v>3</v>
      </c>
      <c r="D290" s="2" t="s">
        <v>4</v>
      </c>
      <c r="E290" s="2" t="s">
        <v>6</v>
      </c>
      <c r="F290" s="2" t="s">
        <v>5</v>
      </c>
      <c r="G290" s="2" t="s">
        <v>7</v>
      </c>
      <c r="H290" s="2" t="s">
        <v>2</v>
      </c>
      <c r="I290" s="2" t="s">
        <v>8</v>
      </c>
      <c r="J290" s="3" t="s">
        <v>9</v>
      </c>
      <c r="K290" s="3" t="s">
        <v>10</v>
      </c>
      <c r="L290" s="4" t="s">
        <v>11</v>
      </c>
      <c r="M290" s="4" t="s">
        <v>12</v>
      </c>
      <c r="N290" s="4" t="s">
        <v>13</v>
      </c>
      <c r="O290" s="4" t="s">
        <v>14</v>
      </c>
      <c r="P290" s="4" t="s">
        <v>15</v>
      </c>
      <c r="Q290" s="4" t="s">
        <v>16</v>
      </c>
      <c r="R290" s="4" t="s">
        <v>17</v>
      </c>
      <c r="S290" s="2" t="s">
        <v>18</v>
      </c>
      <c r="T290" s="2" t="s">
        <v>19</v>
      </c>
    </row>
    <row r="291" spans="1:20" ht="12.75">
      <c r="A291" s="6">
        <v>1</v>
      </c>
      <c r="B291" s="6">
        <v>1</v>
      </c>
      <c r="C291" s="6">
        <v>2</v>
      </c>
      <c r="D291" s="6">
        <v>142</v>
      </c>
      <c r="E291" s="7" t="s">
        <v>277</v>
      </c>
      <c r="F291" s="7" t="s">
        <v>278</v>
      </c>
      <c r="G291" s="6">
        <v>0</v>
      </c>
      <c r="H291" s="6" t="s">
        <v>38</v>
      </c>
      <c r="I291" s="7" t="s">
        <v>28</v>
      </c>
      <c r="J291" s="8" t="s">
        <v>22</v>
      </c>
      <c r="K291" s="8">
        <v>0.07291666666666667</v>
      </c>
      <c r="L291" s="9">
        <v>6.9</v>
      </c>
      <c r="M291" s="9">
        <v>6.9</v>
      </c>
      <c r="N291" s="9">
        <v>6.7</v>
      </c>
      <c r="O291" s="9">
        <v>7</v>
      </c>
      <c r="P291" s="14">
        <v>6.9</v>
      </c>
      <c r="S291" s="9">
        <f>TRUNC((SUM(L291:P291)-MIN(L291:P291)-MAX(L291:P291))/3,2)-Q291</f>
        <v>6.9</v>
      </c>
      <c r="T291" s="9">
        <f>TRUNC(AVERAGE(L291:P291),2)-Q291</f>
        <v>6.88</v>
      </c>
    </row>
    <row r="292" spans="1:20" ht="12.75">
      <c r="A292" s="6">
        <v>2</v>
      </c>
      <c r="C292" s="6">
        <v>1</v>
      </c>
      <c r="D292" s="6">
        <v>113</v>
      </c>
      <c r="E292" s="7" t="s">
        <v>40</v>
      </c>
      <c r="F292" s="7" t="s">
        <v>273</v>
      </c>
      <c r="G292" s="6">
        <v>0</v>
      </c>
      <c r="I292" s="7" t="s">
        <v>126</v>
      </c>
      <c r="J292" s="8" t="s">
        <v>22</v>
      </c>
      <c r="K292" s="8">
        <v>0.02152777777777778</v>
      </c>
      <c r="L292" s="9">
        <v>6.8</v>
      </c>
      <c r="M292" s="9">
        <v>6.7</v>
      </c>
      <c r="N292" s="9">
        <v>6.9</v>
      </c>
      <c r="O292" s="9">
        <v>6.9</v>
      </c>
      <c r="P292" s="14">
        <v>6.9</v>
      </c>
      <c r="S292" s="9">
        <f>TRUNC((SUM(L292:P292)-MIN(L292:P292)-MAX(L292:P292))/3,2)-Q292</f>
        <v>6.86</v>
      </c>
      <c r="T292" s="9">
        <f>TRUNC(AVERAGE(L292:P292),2)-Q292</f>
        <v>6.84</v>
      </c>
    </row>
    <row r="294" spans="1:20" ht="27.75" thickBot="1">
      <c r="A294" s="33" t="s">
        <v>279</v>
      </c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</row>
    <row r="295" spans="1:20" ht="12.75">
      <c r="A295" s="2" t="s">
        <v>1</v>
      </c>
      <c r="B295" s="2" t="s">
        <v>2</v>
      </c>
      <c r="C295" s="2" t="s">
        <v>3</v>
      </c>
      <c r="D295" s="2" t="s">
        <v>4</v>
      </c>
      <c r="E295" s="2" t="s">
        <v>6</v>
      </c>
      <c r="F295" s="2" t="s">
        <v>5</v>
      </c>
      <c r="G295" s="2" t="s">
        <v>7</v>
      </c>
      <c r="H295" s="2" t="s">
        <v>2</v>
      </c>
      <c r="I295" s="2" t="s">
        <v>8</v>
      </c>
      <c r="J295" s="3" t="s">
        <v>9</v>
      </c>
      <c r="K295" s="3" t="s">
        <v>10</v>
      </c>
      <c r="L295" s="4" t="s">
        <v>11</v>
      </c>
      <c r="M295" s="4" t="s">
        <v>12</v>
      </c>
      <c r="N295" s="4" t="s">
        <v>13</v>
      </c>
      <c r="O295" s="4" t="s">
        <v>14</v>
      </c>
      <c r="P295" s="4" t="s">
        <v>15</v>
      </c>
      <c r="Q295" s="4" t="s">
        <v>16</v>
      </c>
      <c r="R295" s="4" t="s">
        <v>17</v>
      </c>
      <c r="S295" s="2" t="s">
        <v>18</v>
      </c>
      <c r="T295" s="2" t="s">
        <v>19</v>
      </c>
    </row>
    <row r="296" spans="1:20" ht="12.75">
      <c r="A296" s="6">
        <v>1</v>
      </c>
      <c r="C296" s="6">
        <v>1</v>
      </c>
      <c r="D296" s="6">
        <v>197</v>
      </c>
      <c r="E296" s="7" t="s">
        <v>119</v>
      </c>
      <c r="F296" s="7" t="s">
        <v>120</v>
      </c>
      <c r="G296" s="6">
        <v>1</v>
      </c>
      <c r="I296" s="7" t="s">
        <v>121</v>
      </c>
      <c r="J296" s="8" t="s">
        <v>26</v>
      </c>
      <c r="K296" s="8">
        <v>0.03680555555555556</v>
      </c>
      <c r="L296" s="9">
        <v>8.9</v>
      </c>
      <c r="M296" s="9">
        <v>9</v>
      </c>
      <c r="N296" s="9">
        <v>9</v>
      </c>
      <c r="O296" s="9">
        <v>8.7</v>
      </c>
      <c r="P296" s="14">
        <v>8.9</v>
      </c>
      <c r="S296" s="9">
        <f>TRUNC((SUM(L296:P296)-MIN(L296:P296)-MAX(L296:P296))/3,2)-Q296</f>
        <v>8.93</v>
      </c>
      <c r="T296" s="9">
        <f>TRUNC(AVERAGE(L296:P296),2)-Q296</f>
        <v>8.9</v>
      </c>
    </row>
    <row r="298" spans="1:20" ht="27.75" thickBot="1">
      <c r="A298" s="33" t="s">
        <v>111</v>
      </c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</row>
    <row r="299" spans="1:20" ht="12.75">
      <c r="A299" s="2" t="s">
        <v>1</v>
      </c>
      <c r="B299" s="2" t="s">
        <v>2</v>
      </c>
      <c r="C299" s="2" t="s">
        <v>3</v>
      </c>
      <c r="D299" s="2" t="s">
        <v>4</v>
      </c>
      <c r="E299" s="2" t="s">
        <v>6</v>
      </c>
      <c r="F299" s="2" t="s">
        <v>5</v>
      </c>
      <c r="G299" s="2" t="s">
        <v>7</v>
      </c>
      <c r="H299" s="2" t="s">
        <v>2</v>
      </c>
      <c r="I299" s="2" t="s">
        <v>8</v>
      </c>
      <c r="J299" s="3" t="s">
        <v>9</v>
      </c>
      <c r="K299" s="3" t="s">
        <v>10</v>
      </c>
      <c r="L299" s="4" t="s">
        <v>11</v>
      </c>
      <c r="M299" s="4" t="s">
        <v>12</v>
      </c>
      <c r="N299" s="4" t="s">
        <v>13</v>
      </c>
      <c r="O299" s="4" t="s">
        <v>14</v>
      </c>
      <c r="P299" s="4" t="s">
        <v>15</v>
      </c>
      <c r="Q299" s="4" t="s">
        <v>16</v>
      </c>
      <c r="R299" s="4" t="s">
        <v>17</v>
      </c>
      <c r="S299" s="2" t="s">
        <v>18</v>
      </c>
      <c r="T299" s="2" t="s">
        <v>19</v>
      </c>
    </row>
    <row r="300" spans="1:20" ht="12.75">
      <c r="A300" s="6">
        <v>1</v>
      </c>
      <c r="C300" s="6">
        <v>2</v>
      </c>
      <c r="D300" s="6">
        <v>125</v>
      </c>
      <c r="E300" s="7" t="s">
        <v>30</v>
      </c>
      <c r="F300" s="7" t="s">
        <v>249</v>
      </c>
      <c r="G300" s="6">
        <v>1</v>
      </c>
      <c r="I300" s="7" t="s">
        <v>250</v>
      </c>
      <c r="J300" s="8" t="s">
        <v>26</v>
      </c>
      <c r="K300" s="8">
        <v>0.04861111111111111</v>
      </c>
      <c r="L300" s="9">
        <v>9.05</v>
      </c>
      <c r="M300" s="9">
        <v>8.9</v>
      </c>
      <c r="N300" s="9">
        <v>9</v>
      </c>
      <c r="P300" s="14">
        <v>8.9</v>
      </c>
      <c r="R300" s="1" t="s">
        <v>280</v>
      </c>
      <c r="S300" s="9">
        <f>TRUNC((SUM(L300:P300)-MIN(L300:P300)-MAX(L300:P300))/2,2)-Q300</f>
        <v>8.95</v>
      </c>
      <c r="T300" s="9">
        <f>TRUNC(AVERAGE(L300:P300),2)-Q300</f>
        <v>8.96</v>
      </c>
    </row>
    <row r="301" spans="1:20" ht="12.75">
      <c r="A301" s="6">
        <v>2</v>
      </c>
      <c r="B301" s="6">
        <v>1</v>
      </c>
      <c r="C301" s="6">
        <v>1</v>
      </c>
      <c r="D301" s="6">
        <v>161</v>
      </c>
      <c r="E301" s="7" t="s">
        <v>58</v>
      </c>
      <c r="F301" s="7" t="s">
        <v>57</v>
      </c>
      <c r="G301" s="6">
        <v>1</v>
      </c>
      <c r="H301" s="6" t="s">
        <v>21</v>
      </c>
      <c r="I301" s="7" t="s">
        <v>31</v>
      </c>
      <c r="J301" s="8" t="s">
        <v>26</v>
      </c>
      <c r="K301" s="8">
        <v>0.051388888888888894</v>
      </c>
      <c r="L301" s="9">
        <v>8.8</v>
      </c>
      <c r="M301" s="9">
        <v>8.8</v>
      </c>
      <c r="N301" s="9">
        <v>8.7</v>
      </c>
      <c r="P301" s="14">
        <v>8.7</v>
      </c>
      <c r="R301" s="1" t="s">
        <v>280</v>
      </c>
      <c r="S301" s="9">
        <f>TRUNC((SUM(L301:P301)-MIN(L301:P301)-MAX(L301:P301))/2,2)-Q301</f>
        <v>8.75</v>
      </c>
      <c r="T301" s="9">
        <f>TRUNC(AVERAGE(L301:P301),2)-Q301</f>
        <v>8.75</v>
      </c>
    </row>
    <row r="303" spans="1:20" ht="27.75" thickBot="1">
      <c r="A303" s="33" t="s">
        <v>281</v>
      </c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</row>
    <row r="304" spans="1:20" ht="12.75">
      <c r="A304" s="2" t="s">
        <v>1</v>
      </c>
      <c r="B304" s="2" t="s">
        <v>2</v>
      </c>
      <c r="C304" s="2" t="s">
        <v>3</v>
      </c>
      <c r="D304" s="2" t="s">
        <v>4</v>
      </c>
      <c r="E304" s="2" t="s">
        <v>6</v>
      </c>
      <c r="F304" s="2" t="s">
        <v>5</v>
      </c>
      <c r="G304" s="2" t="s">
        <v>7</v>
      </c>
      <c r="H304" s="2" t="s">
        <v>2</v>
      </c>
      <c r="I304" s="2" t="s">
        <v>8</v>
      </c>
      <c r="J304" s="3" t="s">
        <v>9</v>
      </c>
      <c r="K304" s="3" t="s">
        <v>10</v>
      </c>
      <c r="L304" s="4" t="s">
        <v>11</v>
      </c>
      <c r="M304" s="4" t="s">
        <v>12</v>
      </c>
      <c r="N304" s="4" t="s">
        <v>13</v>
      </c>
      <c r="O304" s="4" t="s">
        <v>14</v>
      </c>
      <c r="P304" s="4" t="s">
        <v>15</v>
      </c>
      <c r="Q304" s="4" t="s">
        <v>16</v>
      </c>
      <c r="R304" s="4" t="s">
        <v>17</v>
      </c>
      <c r="S304" s="2" t="s">
        <v>18</v>
      </c>
      <c r="T304" s="2" t="s">
        <v>19</v>
      </c>
    </row>
    <row r="305" spans="1:20" ht="12.75">
      <c r="A305" s="6">
        <v>1</v>
      </c>
      <c r="B305" s="6">
        <v>1</v>
      </c>
      <c r="C305" s="6">
        <v>2</v>
      </c>
      <c r="D305" s="6">
        <v>146</v>
      </c>
      <c r="E305" s="7" t="s">
        <v>37</v>
      </c>
      <c r="F305" s="7" t="s">
        <v>191</v>
      </c>
      <c r="G305" s="6">
        <v>0</v>
      </c>
      <c r="H305" s="6" t="s">
        <v>38</v>
      </c>
      <c r="I305" s="7" t="s">
        <v>49</v>
      </c>
      <c r="J305" s="8" t="s">
        <v>32</v>
      </c>
      <c r="K305" s="8">
        <v>0.04791666666666666</v>
      </c>
      <c r="L305" s="9">
        <v>8</v>
      </c>
      <c r="M305" s="9">
        <v>8.1</v>
      </c>
      <c r="N305" s="9">
        <v>8</v>
      </c>
      <c r="O305" s="9">
        <v>7.9</v>
      </c>
      <c r="P305" s="14">
        <v>8</v>
      </c>
      <c r="S305" s="9">
        <f>TRUNC((SUM(L305:P305)-MIN(L305:P305)-MAX(L305:P305))/3,2)-Q305</f>
        <v>8</v>
      </c>
      <c r="T305" s="9">
        <f>TRUNC(AVERAGE(L305:P305),2)-Q305</f>
        <v>8</v>
      </c>
    </row>
    <row r="306" spans="1:20" ht="12.75">
      <c r="A306" s="6">
        <v>2</v>
      </c>
      <c r="B306" s="6">
        <v>2</v>
      </c>
      <c r="C306" s="6">
        <v>3</v>
      </c>
      <c r="D306" s="6">
        <v>142</v>
      </c>
      <c r="E306" s="7" t="s">
        <v>277</v>
      </c>
      <c r="F306" s="7" t="s">
        <v>278</v>
      </c>
      <c r="G306" s="6">
        <v>0</v>
      </c>
      <c r="H306" s="6" t="s">
        <v>38</v>
      </c>
      <c r="I306" s="7" t="s">
        <v>28</v>
      </c>
      <c r="J306" s="8" t="s">
        <v>22</v>
      </c>
      <c r="K306" s="8">
        <v>0.05347222222222222</v>
      </c>
      <c r="L306" s="9">
        <v>7.85</v>
      </c>
      <c r="M306" s="9">
        <v>8</v>
      </c>
      <c r="N306" s="9">
        <v>7.8</v>
      </c>
      <c r="O306" s="9">
        <v>7.75</v>
      </c>
      <c r="P306" s="14">
        <v>7.8</v>
      </c>
      <c r="S306" s="9">
        <f>TRUNC((SUM(L306:P306)-MIN(L306:P306)-MAX(L306:P306))/3,2)-Q306</f>
        <v>7.81</v>
      </c>
      <c r="T306" s="9">
        <f>TRUNC(AVERAGE(L306:P306),2)-Q306</f>
        <v>7.84</v>
      </c>
    </row>
    <row r="307" spans="1:20" ht="12.75">
      <c r="A307" s="6">
        <v>3</v>
      </c>
      <c r="B307" s="6">
        <v>3</v>
      </c>
      <c r="C307" s="6">
        <v>1</v>
      </c>
      <c r="D307" s="6">
        <v>109</v>
      </c>
      <c r="E307" s="7" t="s">
        <v>282</v>
      </c>
      <c r="F307" s="7" t="s">
        <v>283</v>
      </c>
      <c r="G307" s="6">
        <v>0</v>
      </c>
      <c r="H307" s="6" t="s">
        <v>21</v>
      </c>
      <c r="I307" s="7" t="s">
        <v>49</v>
      </c>
      <c r="J307" s="8" t="s">
        <v>32</v>
      </c>
      <c r="K307" s="8">
        <v>0.05416666666666667</v>
      </c>
      <c r="L307" s="9">
        <v>7.7</v>
      </c>
      <c r="M307" s="9">
        <v>7.8</v>
      </c>
      <c r="N307" s="9">
        <v>7.6</v>
      </c>
      <c r="O307" s="9">
        <v>7.6</v>
      </c>
      <c r="P307" s="14">
        <v>7.6</v>
      </c>
      <c r="S307" s="9">
        <f>TRUNC((SUM(L307:P307)-MIN(L307:P307)-MAX(L307:P307))/3,2)-Q307</f>
        <v>7.63</v>
      </c>
      <c r="T307" s="9">
        <f>TRUNC(AVERAGE(L307:P307),2)-Q307</f>
        <v>7.66</v>
      </c>
    </row>
    <row r="309" spans="1:20" ht="27.75" thickBot="1">
      <c r="A309" s="33" t="s">
        <v>112</v>
      </c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</row>
    <row r="310" spans="1:20" ht="12.75">
      <c r="A310" s="2" t="s">
        <v>1</v>
      </c>
      <c r="B310" s="2" t="s">
        <v>2</v>
      </c>
      <c r="C310" s="2" t="s">
        <v>3</v>
      </c>
      <c r="D310" s="2" t="s">
        <v>4</v>
      </c>
      <c r="E310" s="2" t="s">
        <v>6</v>
      </c>
      <c r="F310" s="2" t="s">
        <v>5</v>
      </c>
      <c r="G310" s="2" t="s">
        <v>7</v>
      </c>
      <c r="H310" s="2" t="s">
        <v>2</v>
      </c>
      <c r="I310" s="2" t="s">
        <v>8</v>
      </c>
      <c r="J310" s="3" t="s">
        <v>9</v>
      </c>
      <c r="K310" s="3" t="s">
        <v>10</v>
      </c>
      <c r="L310" s="4" t="s">
        <v>11</v>
      </c>
      <c r="M310" s="4" t="s">
        <v>12</v>
      </c>
      <c r="N310" s="4" t="s">
        <v>13</v>
      </c>
      <c r="O310" s="4" t="s">
        <v>14</v>
      </c>
      <c r="P310" s="4" t="s">
        <v>15</v>
      </c>
      <c r="Q310" s="4" t="s">
        <v>16</v>
      </c>
      <c r="R310" s="4" t="s">
        <v>17</v>
      </c>
      <c r="S310" s="2" t="s">
        <v>18</v>
      </c>
      <c r="T310" s="2" t="s">
        <v>19</v>
      </c>
    </row>
    <row r="311" spans="1:20" ht="12.75">
      <c r="A311" s="6">
        <v>1</v>
      </c>
      <c r="C311" s="6">
        <v>7</v>
      </c>
      <c r="D311" s="6">
        <v>121</v>
      </c>
      <c r="E311" s="7" t="s">
        <v>246</v>
      </c>
      <c r="F311" s="7" t="s">
        <v>247</v>
      </c>
      <c r="G311" s="6">
        <v>1</v>
      </c>
      <c r="I311" s="7" t="s">
        <v>50</v>
      </c>
      <c r="J311" s="8" t="s">
        <v>26</v>
      </c>
      <c r="K311" s="8">
        <v>0.04513888888888889</v>
      </c>
      <c r="L311" s="9">
        <v>9</v>
      </c>
      <c r="M311" s="9">
        <v>9.1</v>
      </c>
      <c r="N311" s="9">
        <v>8.95</v>
      </c>
      <c r="O311" s="9">
        <v>9.05</v>
      </c>
      <c r="P311" s="14">
        <v>9.05</v>
      </c>
      <c r="S311" s="9">
        <f aca="true" t="shared" si="18" ref="S311:S318">TRUNC((SUM(L311:P311)-MIN(L311:P311)-MAX(L311:P311))/3,2)-Q311</f>
        <v>9.03</v>
      </c>
      <c r="T311" s="9">
        <f aca="true" t="shared" si="19" ref="T311:T318">TRUNC(AVERAGE(L311:P311),2)-Q311</f>
        <v>9.03</v>
      </c>
    </row>
    <row r="312" spans="1:20" ht="12.75">
      <c r="A312" s="6">
        <v>2</v>
      </c>
      <c r="C312" s="6">
        <v>6</v>
      </c>
      <c r="D312" s="6">
        <v>179</v>
      </c>
      <c r="E312" s="7" t="s">
        <v>132</v>
      </c>
      <c r="F312" s="7" t="s">
        <v>133</v>
      </c>
      <c r="G312" s="6">
        <v>0</v>
      </c>
      <c r="I312" s="7" t="s">
        <v>134</v>
      </c>
      <c r="J312" s="8" t="s">
        <v>26</v>
      </c>
      <c r="K312" s="8">
        <v>0.04652777777777778</v>
      </c>
      <c r="L312" s="9">
        <v>9</v>
      </c>
      <c r="M312" s="9">
        <v>9</v>
      </c>
      <c r="N312" s="9">
        <v>8.9</v>
      </c>
      <c r="O312" s="9">
        <v>9.05</v>
      </c>
      <c r="P312" s="14">
        <v>9.1</v>
      </c>
      <c r="S312" s="9">
        <f t="shared" si="18"/>
        <v>9.01</v>
      </c>
      <c r="T312" s="9">
        <f t="shared" si="19"/>
        <v>9.01</v>
      </c>
    </row>
    <row r="313" spans="1:20" ht="12.75">
      <c r="A313" s="6">
        <v>3</v>
      </c>
      <c r="B313" s="6">
        <v>1</v>
      </c>
      <c r="C313" s="6">
        <v>5</v>
      </c>
      <c r="D313" s="6">
        <v>183</v>
      </c>
      <c r="E313" s="7" t="s">
        <v>33</v>
      </c>
      <c r="F313" s="7" t="s">
        <v>135</v>
      </c>
      <c r="G313" s="6">
        <v>1</v>
      </c>
      <c r="H313" s="6" t="s">
        <v>21</v>
      </c>
      <c r="I313" s="7" t="s">
        <v>28</v>
      </c>
      <c r="J313" s="8" t="s">
        <v>26</v>
      </c>
      <c r="K313" s="8">
        <v>0.07013888888888889</v>
      </c>
      <c r="L313" s="9">
        <v>9</v>
      </c>
      <c r="M313" s="9">
        <v>8.8</v>
      </c>
      <c r="N313" s="9">
        <v>8.85</v>
      </c>
      <c r="O313" s="9">
        <v>9</v>
      </c>
      <c r="P313" s="14">
        <v>9.05</v>
      </c>
      <c r="S313" s="9">
        <f t="shared" si="18"/>
        <v>8.95</v>
      </c>
      <c r="T313" s="9">
        <f t="shared" si="19"/>
        <v>8.94</v>
      </c>
    </row>
    <row r="314" spans="1:20" ht="12.75">
      <c r="A314" s="6">
        <v>4</v>
      </c>
      <c r="B314" s="6">
        <v>2</v>
      </c>
      <c r="C314" s="6">
        <v>3</v>
      </c>
      <c r="D314" s="6">
        <v>202</v>
      </c>
      <c r="E314" s="7" t="s">
        <v>93</v>
      </c>
      <c r="F314" s="7" t="s">
        <v>29</v>
      </c>
      <c r="G314" s="6">
        <v>1</v>
      </c>
      <c r="H314" s="6" t="s">
        <v>38</v>
      </c>
      <c r="I314" s="7" t="s">
        <v>49</v>
      </c>
      <c r="J314" s="8" t="s">
        <v>26</v>
      </c>
      <c r="K314" s="8">
        <v>0.04791666666666666</v>
      </c>
      <c r="L314" s="9">
        <v>8.8</v>
      </c>
      <c r="M314" s="9">
        <v>8.85</v>
      </c>
      <c r="N314" s="9">
        <v>8.8</v>
      </c>
      <c r="O314" s="9">
        <v>8.9</v>
      </c>
      <c r="P314" s="14">
        <v>8.9</v>
      </c>
      <c r="S314" s="9">
        <f t="shared" si="18"/>
        <v>8.85</v>
      </c>
      <c r="T314" s="9">
        <f t="shared" si="19"/>
        <v>8.85</v>
      </c>
    </row>
    <row r="315" spans="1:20" ht="12.75">
      <c r="A315" s="6">
        <v>4</v>
      </c>
      <c r="B315" s="6">
        <v>2</v>
      </c>
      <c r="C315" s="6">
        <v>8</v>
      </c>
      <c r="D315" s="6">
        <v>145</v>
      </c>
      <c r="E315" s="7" t="s">
        <v>119</v>
      </c>
      <c r="F315" s="7" t="s">
        <v>46</v>
      </c>
      <c r="G315" s="6">
        <v>1</v>
      </c>
      <c r="H315" s="6" t="s">
        <v>21</v>
      </c>
      <c r="I315" s="7" t="s">
        <v>83</v>
      </c>
      <c r="J315" s="8" t="s">
        <v>26</v>
      </c>
      <c r="K315" s="8">
        <v>0.04722222222222222</v>
      </c>
      <c r="L315" s="9">
        <v>8.85</v>
      </c>
      <c r="M315" s="9">
        <v>8.8</v>
      </c>
      <c r="N315" s="9">
        <v>8.75</v>
      </c>
      <c r="O315" s="9">
        <v>8.95</v>
      </c>
      <c r="P315" s="14">
        <v>8.9</v>
      </c>
      <c r="S315" s="9">
        <f t="shared" si="18"/>
        <v>8.85</v>
      </c>
      <c r="T315" s="9">
        <f t="shared" si="19"/>
        <v>8.85</v>
      </c>
    </row>
    <row r="316" spans="1:20" ht="12.75">
      <c r="A316" s="6">
        <v>6</v>
      </c>
      <c r="B316" s="6">
        <v>4</v>
      </c>
      <c r="C316" s="6">
        <v>4</v>
      </c>
      <c r="D316" s="6">
        <v>208</v>
      </c>
      <c r="E316" s="7" t="s">
        <v>35</v>
      </c>
      <c r="F316" s="7" t="s">
        <v>34</v>
      </c>
      <c r="G316" s="6">
        <v>1</v>
      </c>
      <c r="H316" s="6" t="s">
        <v>21</v>
      </c>
      <c r="I316" s="7" t="s">
        <v>28</v>
      </c>
      <c r="J316" s="8" t="s">
        <v>26</v>
      </c>
      <c r="K316" s="8">
        <v>0.04583333333333334</v>
      </c>
      <c r="L316" s="9">
        <v>8.8</v>
      </c>
      <c r="M316" s="9">
        <v>8.75</v>
      </c>
      <c r="N316" s="9">
        <v>8.8</v>
      </c>
      <c r="O316" s="9">
        <v>8.9</v>
      </c>
      <c r="P316" s="14">
        <v>9</v>
      </c>
      <c r="S316" s="9">
        <f t="shared" si="18"/>
        <v>8.83</v>
      </c>
      <c r="T316" s="9">
        <f t="shared" si="19"/>
        <v>8.85</v>
      </c>
    </row>
    <row r="317" spans="1:20" ht="12.75">
      <c r="A317" s="6">
        <v>7</v>
      </c>
      <c r="B317" s="6">
        <v>5</v>
      </c>
      <c r="C317" s="6">
        <v>1</v>
      </c>
      <c r="D317" s="6">
        <v>187</v>
      </c>
      <c r="E317" s="7" t="s">
        <v>266</v>
      </c>
      <c r="F317" s="7" t="s">
        <v>267</v>
      </c>
      <c r="G317" s="6">
        <v>0</v>
      </c>
      <c r="H317" s="6" t="s">
        <v>21</v>
      </c>
      <c r="I317" s="7" t="s">
        <v>49</v>
      </c>
      <c r="J317" s="8" t="s">
        <v>26</v>
      </c>
      <c r="K317" s="8">
        <v>0.04513888888888889</v>
      </c>
      <c r="L317" s="9">
        <v>8.7</v>
      </c>
      <c r="M317" s="9">
        <v>8.7</v>
      </c>
      <c r="N317" s="9">
        <v>8.75</v>
      </c>
      <c r="O317" s="9">
        <v>8.8</v>
      </c>
      <c r="P317" s="14">
        <v>8.8</v>
      </c>
      <c r="S317" s="9">
        <f t="shared" si="18"/>
        <v>8.75</v>
      </c>
      <c r="T317" s="9">
        <f t="shared" si="19"/>
        <v>8.75</v>
      </c>
    </row>
    <row r="318" spans="1:20" ht="12.75">
      <c r="A318" s="6">
        <v>8</v>
      </c>
      <c r="C318" s="6">
        <v>2</v>
      </c>
      <c r="D318" s="6">
        <v>175</v>
      </c>
      <c r="E318" s="7" t="s">
        <v>136</v>
      </c>
      <c r="F318" s="7" t="s">
        <v>62</v>
      </c>
      <c r="G318" s="6">
        <v>1</v>
      </c>
      <c r="I318" s="7" t="s">
        <v>137</v>
      </c>
      <c r="J318" s="8" t="s">
        <v>26</v>
      </c>
      <c r="K318" s="8">
        <v>0.059722222222222225</v>
      </c>
      <c r="L318" s="9">
        <v>8.8</v>
      </c>
      <c r="M318" s="9">
        <v>8.6</v>
      </c>
      <c r="N318" s="9">
        <v>8.9</v>
      </c>
      <c r="O318" s="9">
        <v>8.8</v>
      </c>
      <c r="P318" s="14">
        <v>8.85</v>
      </c>
      <c r="Q318" s="9">
        <v>1</v>
      </c>
      <c r="R318" s="1" t="s">
        <v>284</v>
      </c>
      <c r="S318" s="9">
        <f t="shared" si="18"/>
        <v>7.8100000000000005</v>
      </c>
      <c r="T318" s="9">
        <f t="shared" si="19"/>
        <v>7.789999999999999</v>
      </c>
    </row>
    <row r="320" spans="1:20" ht="27.75" thickBot="1">
      <c r="A320" s="33" t="s">
        <v>285</v>
      </c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</row>
    <row r="321" spans="1:20" ht="12.75">
      <c r="A321" s="2" t="s">
        <v>1</v>
      </c>
      <c r="B321" s="2" t="s">
        <v>2</v>
      </c>
      <c r="C321" s="2" t="s">
        <v>3</v>
      </c>
      <c r="D321" s="2" t="s">
        <v>4</v>
      </c>
      <c r="E321" s="2" t="s">
        <v>6</v>
      </c>
      <c r="F321" s="2" t="s">
        <v>5</v>
      </c>
      <c r="G321" s="2" t="s">
        <v>7</v>
      </c>
      <c r="H321" s="2" t="s">
        <v>2</v>
      </c>
      <c r="I321" s="2" t="s">
        <v>8</v>
      </c>
      <c r="J321" s="3" t="s">
        <v>9</v>
      </c>
      <c r="K321" s="3" t="s">
        <v>10</v>
      </c>
      <c r="L321" s="4" t="s">
        <v>11</v>
      </c>
      <c r="M321" s="4" t="s">
        <v>12</v>
      </c>
      <c r="N321" s="4" t="s">
        <v>13</v>
      </c>
      <c r="O321" s="4" t="s">
        <v>14</v>
      </c>
      <c r="P321" s="4" t="s">
        <v>15</v>
      </c>
      <c r="Q321" s="4" t="s">
        <v>16</v>
      </c>
      <c r="R321" s="4" t="s">
        <v>17</v>
      </c>
      <c r="S321" s="2" t="s">
        <v>18</v>
      </c>
      <c r="T321" s="2" t="s">
        <v>19</v>
      </c>
    </row>
    <row r="322" spans="1:20" ht="12.75">
      <c r="A322" s="6">
        <v>1</v>
      </c>
      <c r="C322" s="6">
        <v>2</v>
      </c>
      <c r="D322" s="6">
        <v>172</v>
      </c>
      <c r="E322" s="7" t="s">
        <v>140</v>
      </c>
      <c r="F322" s="7" t="s">
        <v>51</v>
      </c>
      <c r="G322" s="6">
        <v>0</v>
      </c>
      <c r="I322" s="7" t="s">
        <v>44</v>
      </c>
      <c r="J322" s="8" t="s">
        <v>22</v>
      </c>
      <c r="K322" s="8">
        <v>0.043750000000000004</v>
      </c>
      <c r="L322" s="9">
        <v>7.1</v>
      </c>
      <c r="M322" s="9">
        <v>7</v>
      </c>
      <c r="N322" s="9">
        <v>7.1</v>
      </c>
      <c r="O322" s="9">
        <v>6.7</v>
      </c>
      <c r="P322" s="14">
        <v>7.1</v>
      </c>
      <c r="S322" s="9">
        <f>TRUNC((SUM(L322:P322)-MIN(L322:P322)-MAX(L322:P322))/3,2)-Q322</f>
        <v>7.06</v>
      </c>
      <c r="T322" s="9">
        <f>TRUNC(AVERAGE(L322:P322),2)-Q322</f>
        <v>7</v>
      </c>
    </row>
    <row r="323" spans="1:20" ht="12.75">
      <c r="A323" s="6">
        <v>2</v>
      </c>
      <c r="B323" s="6">
        <v>1</v>
      </c>
      <c r="C323" s="6">
        <v>1</v>
      </c>
      <c r="D323" s="6">
        <v>102</v>
      </c>
      <c r="E323" s="7" t="s">
        <v>253</v>
      </c>
      <c r="F323" s="7" t="s">
        <v>79</v>
      </c>
      <c r="G323" s="6">
        <v>0</v>
      </c>
      <c r="H323" s="6" t="s">
        <v>38</v>
      </c>
      <c r="I323" s="7" t="s">
        <v>28</v>
      </c>
      <c r="J323" s="8" t="s">
        <v>22</v>
      </c>
      <c r="K323" s="8">
        <v>0.04861111111111111</v>
      </c>
      <c r="L323" s="9">
        <v>6.75</v>
      </c>
      <c r="M323" s="9">
        <v>6.8</v>
      </c>
      <c r="N323" s="9">
        <v>6.7</v>
      </c>
      <c r="O323" s="9">
        <v>7</v>
      </c>
      <c r="P323" s="14">
        <v>6.8</v>
      </c>
      <c r="S323" s="9">
        <f>TRUNC((SUM(L323:P323)-MIN(L323:P323)-MAX(L323:P323))/3,2)-Q323</f>
        <v>6.78</v>
      </c>
      <c r="T323" s="9">
        <f>TRUNC(AVERAGE(L323:P323),2)-Q323</f>
        <v>6.81</v>
      </c>
    </row>
    <row r="325" spans="1:20" ht="27.75" thickBot="1">
      <c r="A325" s="33" t="s">
        <v>286</v>
      </c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</row>
    <row r="326" spans="1:20" ht="12.75">
      <c r="A326" s="2" t="s">
        <v>1</v>
      </c>
      <c r="B326" s="2" t="s">
        <v>2</v>
      </c>
      <c r="C326" s="2" t="s">
        <v>3</v>
      </c>
      <c r="D326" s="2" t="s">
        <v>4</v>
      </c>
      <c r="E326" s="2" t="s">
        <v>6</v>
      </c>
      <c r="F326" s="2" t="s">
        <v>5</v>
      </c>
      <c r="G326" s="2" t="s">
        <v>7</v>
      </c>
      <c r="H326" s="2" t="s">
        <v>2</v>
      </c>
      <c r="I326" s="2" t="s">
        <v>8</v>
      </c>
      <c r="J326" s="3" t="s">
        <v>9</v>
      </c>
      <c r="K326" s="3" t="s">
        <v>10</v>
      </c>
      <c r="L326" s="4" t="s">
        <v>11</v>
      </c>
      <c r="M326" s="4" t="s">
        <v>12</v>
      </c>
      <c r="N326" s="4" t="s">
        <v>13</v>
      </c>
      <c r="O326" s="4" t="s">
        <v>14</v>
      </c>
      <c r="P326" s="4" t="s">
        <v>15</v>
      </c>
      <c r="Q326" s="4" t="s">
        <v>16</v>
      </c>
      <c r="R326" s="4" t="s">
        <v>17</v>
      </c>
      <c r="S326" s="2" t="s">
        <v>18</v>
      </c>
      <c r="T326" s="2" t="s">
        <v>19</v>
      </c>
    </row>
    <row r="327" spans="1:20" ht="12.75">
      <c r="A327" s="6">
        <v>1</v>
      </c>
      <c r="B327" s="6">
        <v>1</v>
      </c>
      <c r="C327" s="6">
        <v>1</v>
      </c>
      <c r="D327" s="6">
        <v>198</v>
      </c>
      <c r="E327" s="7" t="s">
        <v>251</v>
      </c>
      <c r="F327" s="7" t="s">
        <v>252</v>
      </c>
      <c r="G327" s="6">
        <v>1</v>
      </c>
      <c r="H327" s="6" t="s">
        <v>21</v>
      </c>
      <c r="I327" s="7" t="s">
        <v>31</v>
      </c>
      <c r="J327" s="8" t="s">
        <v>26</v>
      </c>
      <c r="K327" s="8">
        <v>0.04305555555555556</v>
      </c>
      <c r="L327" s="9">
        <v>8.85</v>
      </c>
      <c r="M327" s="9">
        <v>8.9</v>
      </c>
      <c r="N327" s="9">
        <v>8.7</v>
      </c>
      <c r="O327" s="9">
        <v>8.7</v>
      </c>
      <c r="P327" s="14">
        <v>8.8</v>
      </c>
      <c r="S327" s="9">
        <f>TRUNC((SUM(L327:P327)-MIN(L327:P327)-MAX(L327:P327))/3,2)-Q327</f>
        <v>8.78</v>
      </c>
      <c r="T327" s="9">
        <f>TRUNC(AVERAGE(L327:P327),2)-Q327</f>
        <v>8.79</v>
      </c>
    </row>
    <row r="329" spans="1:20" ht="27.75" thickBot="1">
      <c r="A329" s="33" t="s">
        <v>287</v>
      </c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</row>
    <row r="330" spans="1:20" ht="12.75">
      <c r="A330" s="2" t="s">
        <v>1</v>
      </c>
      <c r="B330" s="2" t="s">
        <v>2</v>
      </c>
      <c r="C330" s="2" t="s">
        <v>3</v>
      </c>
      <c r="D330" s="2" t="s">
        <v>4</v>
      </c>
      <c r="E330" s="2" t="s">
        <v>6</v>
      </c>
      <c r="F330" s="2" t="s">
        <v>5</v>
      </c>
      <c r="G330" s="2" t="s">
        <v>7</v>
      </c>
      <c r="H330" s="2" t="s">
        <v>2</v>
      </c>
      <c r="I330" s="2" t="s">
        <v>8</v>
      </c>
      <c r="J330" s="3" t="s">
        <v>9</v>
      </c>
      <c r="K330" s="3" t="s">
        <v>10</v>
      </c>
      <c r="L330" s="4" t="s">
        <v>11</v>
      </c>
      <c r="M330" s="4" t="s">
        <v>12</v>
      </c>
      <c r="N330" s="4" t="s">
        <v>13</v>
      </c>
      <c r="O330" s="4" t="s">
        <v>14</v>
      </c>
      <c r="P330" s="4" t="s">
        <v>15</v>
      </c>
      <c r="Q330" s="4" t="s">
        <v>16</v>
      </c>
      <c r="R330" s="4" t="s">
        <v>17</v>
      </c>
      <c r="S330" s="2" t="s">
        <v>18</v>
      </c>
      <c r="T330" s="2" t="s">
        <v>19</v>
      </c>
    </row>
    <row r="331" spans="1:20" ht="12.75">
      <c r="A331" s="6">
        <v>1</v>
      </c>
      <c r="B331" s="6">
        <v>1</v>
      </c>
      <c r="C331" s="6">
        <v>2</v>
      </c>
      <c r="D331" s="6">
        <v>190</v>
      </c>
      <c r="E331" s="7" t="s">
        <v>101</v>
      </c>
      <c r="F331" s="7" t="s">
        <v>62</v>
      </c>
      <c r="G331" s="6">
        <v>0</v>
      </c>
      <c r="H331" s="6" t="s">
        <v>38</v>
      </c>
      <c r="I331" s="7" t="s">
        <v>28</v>
      </c>
      <c r="J331" s="8" t="s">
        <v>32</v>
      </c>
      <c r="K331" s="8">
        <v>0.05694444444444444</v>
      </c>
      <c r="L331" s="9">
        <v>8.1</v>
      </c>
      <c r="M331" s="9">
        <v>8.1</v>
      </c>
      <c r="N331" s="9">
        <v>8.1</v>
      </c>
      <c r="O331" s="9">
        <v>8.15</v>
      </c>
      <c r="P331" s="14">
        <v>8.1</v>
      </c>
      <c r="S331" s="9">
        <f>TRUNC((SUM(L331:P331)-MIN(L331:P331)-MAX(L331:P331))/3,2)-Q331</f>
        <v>8.1</v>
      </c>
      <c r="T331" s="9">
        <f>TRUNC(AVERAGE(L331:P331),2)-Q331</f>
        <v>8.11</v>
      </c>
    </row>
    <row r="332" spans="1:20" ht="12.75">
      <c r="A332" s="6">
        <v>2</v>
      </c>
      <c r="B332" s="6">
        <v>2</v>
      </c>
      <c r="C332" s="6">
        <v>4</v>
      </c>
      <c r="D332" s="6">
        <v>109</v>
      </c>
      <c r="E332" s="7" t="s">
        <v>282</v>
      </c>
      <c r="F332" s="7" t="s">
        <v>283</v>
      </c>
      <c r="G332" s="6">
        <v>0</v>
      </c>
      <c r="H332" s="6" t="s">
        <v>21</v>
      </c>
      <c r="I332" s="7" t="s">
        <v>49</v>
      </c>
      <c r="J332" s="8" t="s">
        <v>32</v>
      </c>
      <c r="K332" s="8">
        <v>0.05277777777777778</v>
      </c>
      <c r="L332" s="9">
        <v>8</v>
      </c>
      <c r="M332" s="9">
        <v>8</v>
      </c>
      <c r="N332" s="9">
        <v>8</v>
      </c>
      <c r="O332" s="9">
        <v>8</v>
      </c>
      <c r="P332" s="14">
        <v>7.95</v>
      </c>
      <c r="S332" s="9">
        <f>TRUNC((SUM(L332:P332)-MIN(L332:P332)-MAX(L332:P332))/3,2)-Q332</f>
        <v>8</v>
      </c>
      <c r="T332" s="9">
        <f>TRUNC(AVERAGE(L332:P332),2)-Q332</f>
        <v>7.99</v>
      </c>
    </row>
    <row r="333" spans="1:20" ht="12.75">
      <c r="A333" s="6">
        <v>3</v>
      </c>
      <c r="B333" s="6">
        <v>3</v>
      </c>
      <c r="C333" s="6">
        <v>1</v>
      </c>
      <c r="D333" s="6">
        <v>170</v>
      </c>
      <c r="E333" s="7" t="s">
        <v>173</v>
      </c>
      <c r="F333" s="7" t="s">
        <v>236</v>
      </c>
      <c r="G333" s="6">
        <v>0</v>
      </c>
      <c r="H333" s="6" t="s">
        <v>38</v>
      </c>
      <c r="I333" s="7" t="s">
        <v>49</v>
      </c>
      <c r="J333" s="8" t="s">
        <v>32</v>
      </c>
      <c r="K333" s="8">
        <v>0.05277777777777778</v>
      </c>
      <c r="L333" s="9">
        <v>7.75</v>
      </c>
      <c r="M333" s="9">
        <v>7.8</v>
      </c>
      <c r="N333" s="9">
        <v>7.6</v>
      </c>
      <c r="O333" s="9">
        <v>7.6</v>
      </c>
      <c r="P333" s="14">
        <v>7.7</v>
      </c>
      <c r="S333" s="9">
        <f>TRUNC((SUM(L333:P333)-MIN(L333:P333)-MAX(L333:P333))/3,2)-Q333</f>
        <v>7.68</v>
      </c>
      <c r="T333" s="9">
        <f>TRUNC(AVERAGE(L333:P333),2)-Q333</f>
        <v>7.69</v>
      </c>
    </row>
    <row r="334" spans="1:20" ht="12.75">
      <c r="A334" s="6">
        <v>4</v>
      </c>
      <c r="C334" s="6">
        <v>3</v>
      </c>
      <c r="D334" s="6">
        <v>195</v>
      </c>
      <c r="E334" s="7" t="s">
        <v>182</v>
      </c>
      <c r="F334" s="7" t="s">
        <v>64</v>
      </c>
      <c r="G334" s="6">
        <v>0</v>
      </c>
      <c r="I334" s="7" t="s">
        <v>25</v>
      </c>
      <c r="J334" s="8" t="s">
        <v>22</v>
      </c>
      <c r="K334" s="8">
        <v>0.05486111111111111</v>
      </c>
      <c r="L334" s="9">
        <v>7.7</v>
      </c>
      <c r="M334" s="9">
        <v>7.7</v>
      </c>
      <c r="N334" s="9">
        <v>7.65</v>
      </c>
      <c r="O334" s="9">
        <v>7.6</v>
      </c>
      <c r="P334" s="14">
        <v>7.65</v>
      </c>
      <c r="S334" s="9">
        <f>TRUNC((SUM(L334:P334)-MIN(L334:P334)-MAX(L334:P334))/3,2)-Q334</f>
        <v>7.66</v>
      </c>
      <c r="T334" s="9">
        <f>TRUNC(AVERAGE(L334:P334),2)-Q334</f>
        <v>7.66</v>
      </c>
    </row>
    <row r="336" spans="1:20" ht="27.75" thickBot="1">
      <c r="A336" s="33" t="s">
        <v>288</v>
      </c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</row>
    <row r="337" spans="1:20" ht="12.75">
      <c r="A337" s="2" t="s">
        <v>1</v>
      </c>
      <c r="B337" s="2" t="s">
        <v>2</v>
      </c>
      <c r="C337" s="2" t="s">
        <v>3</v>
      </c>
      <c r="D337" s="2" t="s">
        <v>4</v>
      </c>
      <c r="E337" s="2" t="s">
        <v>6</v>
      </c>
      <c r="F337" s="2" t="s">
        <v>5</v>
      </c>
      <c r="G337" s="2" t="s">
        <v>7</v>
      </c>
      <c r="H337" s="2" t="s">
        <v>2</v>
      </c>
      <c r="I337" s="2" t="s">
        <v>8</v>
      </c>
      <c r="J337" s="3" t="s">
        <v>9</v>
      </c>
      <c r="K337" s="3" t="s">
        <v>10</v>
      </c>
      <c r="L337" s="4" t="s">
        <v>11</v>
      </c>
      <c r="M337" s="4" t="s">
        <v>12</v>
      </c>
      <c r="N337" s="4" t="s">
        <v>13</v>
      </c>
      <c r="O337" s="4" t="s">
        <v>14</v>
      </c>
      <c r="P337" s="4" t="s">
        <v>15</v>
      </c>
      <c r="Q337" s="4" t="s">
        <v>16</v>
      </c>
      <c r="R337" s="4" t="s">
        <v>17</v>
      </c>
      <c r="S337" s="2" t="s">
        <v>18</v>
      </c>
      <c r="T337" s="2" t="s">
        <v>19</v>
      </c>
    </row>
    <row r="338" spans="1:20" ht="12.75">
      <c r="A338" s="6">
        <v>1</v>
      </c>
      <c r="B338" s="6">
        <v>1</v>
      </c>
      <c r="C338" s="6">
        <v>3</v>
      </c>
      <c r="D338" s="6">
        <v>166</v>
      </c>
      <c r="E338" s="7" t="s">
        <v>75</v>
      </c>
      <c r="F338" s="7" t="s">
        <v>265</v>
      </c>
      <c r="G338" s="6">
        <v>0</v>
      </c>
      <c r="H338" s="6" t="s">
        <v>21</v>
      </c>
      <c r="I338" s="7" t="s">
        <v>83</v>
      </c>
      <c r="J338" s="8" t="s">
        <v>26</v>
      </c>
      <c r="K338" s="8">
        <v>0.05694444444444444</v>
      </c>
      <c r="L338" s="9">
        <v>9</v>
      </c>
      <c r="M338" s="9">
        <v>8.9</v>
      </c>
      <c r="N338" s="9">
        <v>8.9</v>
      </c>
      <c r="O338" s="9">
        <v>8.9</v>
      </c>
      <c r="P338" s="14">
        <v>8.95</v>
      </c>
      <c r="S338" s="9">
        <f>TRUNC((SUM(L338:P338)-MIN(L338:P338)-MAX(L338:P338))/3,2)-Q338</f>
        <v>8.91</v>
      </c>
      <c r="T338" s="9">
        <f>TRUNC(AVERAGE(L338:P338),2)-Q338</f>
        <v>8.93</v>
      </c>
    </row>
    <row r="339" spans="1:20" ht="12.75">
      <c r="A339" s="6">
        <v>2</v>
      </c>
      <c r="B339" s="6">
        <v>2</v>
      </c>
      <c r="C339" s="6">
        <v>4</v>
      </c>
      <c r="D339" s="6">
        <v>126</v>
      </c>
      <c r="E339" s="7" t="s">
        <v>95</v>
      </c>
      <c r="F339" s="7" t="s">
        <v>129</v>
      </c>
      <c r="G339" s="6">
        <v>1</v>
      </c>
      <c r="H339" s="6" t="s">
        <v>38</v>
      </c>
      <c r="I339" s="7" t="s">
        <v>49</v>
      </c>
      <c r="J339" s="8" t="s">
        <v>26</v>
      </c>
      <c r="K339" s="8">
        <v>0.044444444444444446</v>
      </c>
      <c r="L339" s="9">
        <v>8.85</v>
      </c>
      <c r="M339" s="9">
        <v>8.95</v>
      </c>
      <c r="N339" s="9">
        <v>8.95</v>
      </c>
      <c r="O339" s="9">
        <v>8.9</v>
      </c>
      <c r="P339" s="14">
        <v>8.9</v>
      </c>
      <c r="S339" s="9">
        <f>TRUNC((SUM(L339:P339)-MIN(L339:P339)-MAX(L339:P339))/3,2)-Q339</f>
        <v>8.91</v>
      </c>
      <c r="T339" s="9">
        <f>TRUNC(AVERAGE(L339:P339),2)-Q339</f>
        <v>8.91</v>
      </c>
    </row>
    <row r="340" spans="1:20" ht="12.75">
      <c r="A340" s="6">
        <v>3</v>
      </c>
      <c r="B340" s="6">
        <v>3</v>
      </c>
      <c r="C340" s="6">
        <v>2</v>
      </c>
      <c r="D340" s="6">
        <v>193</v>
      </c>
      <c r="E340" s="7" t="s">
        <v>289</v>
      </c>
      <c r="F340" s="7" t="s">
        <v>84</v>
      </c>
      <c r="G340" s="6">
        <v>0</v>
      </c>
      <c r="H340" s="6" t="s">
        <v>21</v>
      </c>
      <c r="I340" s="7" t="s">
        <v>44</v>
      </c>
      <c r="J340" s="8" t="s">
        <v>26</v>
      </c>
      <c r="K340" s="8">
        <v>0.042361111111111106</v>
      </c>
      <c r="L340" s="9">
        <v>8.8</v>
      </c>
      <c r="M340" s="9">
        <v>8.8</v>
      </c>
      <c r="N340" s="9">
        <v>8.8</v>
      </c>
      <c r="O340" s="9">
        <v>8.8</v>
      </c>
      <c r="P340" s="14">
        <v>8.8</v>
      </c>
      <c r="S340" s="9">
        <f>TRUNC((SUM(L340:P340)-MIN(L340:P340)-MAX(L340:P340))/3,2)-Q340</f>
        <v>8.8</v>
      </c>
      <c r="T340" s="9">
        <f>TRUNC(AVERAGE(L340:P340),2)-Q340</f>
        <v>8.8</v>
      </c>
    </row>
    <row r="341" spans="1:20" ht="12.75">
      <c r="A341" s="6">
        <v>4</v>
      </c>
      <c r="C341" s="6">
        <v>1</v>
      </c>
      <c r="D341" s="6">
        <v>175</v>
      </c>
      <c r="E341" s="7" t="s">
        <v>136</v>
      </c>
      <c r="F341" s="7" t="s">
        <v>62</v>
      </c>
      <c r="G341" s="6">
        <v>1</v>
      </c>
      <c r="I341" s="7" t="s">
        <v>137</v>
      </c>
      <c r="J341" s="8" t="s">
        <v>26</v>
      </c>
      <c r="K341" s="8">
        <v>0.041666666666666664</v>
      </c>
      <c r="L341" s="9">
        <v>8.65</v>
      </c>
      <c r="M341" s="9">
        <v>8.7</v>
      </c>
      <c r="N341" s="9">
        <v>8.7</v>
      </c>
      <c r="O341" s="9">
        <v>8.7</v>
      </c>
      <c r="P341" s="14">
        <v>8.6</v>
      </c>
      <c r="S341" s="9">
        <f>TRUNC((SUM(L341:P341)-MIN(L341:P341)-MAX(L341:P341))/3,2)-Q341</f>
        <v>8.68</v>
      </c>
      <c r="T341" s="9">
        <f>TRUNC(AVERAGE(L341:P341),2)-Q341</f>
        <v>8.67</v>
      </c>
    </row>
  </sheetData>
  <mergeCells count="47">
    <mergeCell ref="A5:T5"/>
    <mergeCell ref="A11:T11"/>
    <mergeCell ref="A28:T28"/>
    <mergeCell ref="A37:T37"/>
    <mergeCell ref="A50:T50"/>
    <mergeCell ref="A70:T70"/>
    <mergeCell ref="A93:T93"/>
    <mergeCell ref="A100:T100"/>
    <mergeCell ref="A105:T105"/>
    <mergeCell ref="A109:T109"/>
    <mergeCell ref="A113:T113"/>
    <mergeCell ref="A119:T119"/>
    <mergeCell ref="A124:T124"/>
    <mergeCell ref="A131:T131"/>
    <mergeCell ref="A137:T137"/>
    <mergeCell ref="A144:T144"/>
    <mergeCell ref="A151:T151"/>
    <mergeCell ref="A157:T157"/>
    <mergeCell ref="A161:T161"/>
    <mergeCell ref="A165:T165"/>
    <mergeCell ref="A170:T170"/>
    <mergeCell ref="A175:T175"/>
    <mergeCell ref="A181:T181"/>
    <mergeCell ref="A187:T187"/>
    <mergeCell ref="A194:T194"/>
    <mergeCell ref="A202:T202"/>
    <mergeCell ref="A208:T208"/>
    <mergeCell ref="A218:T218"/>
    <mergeCell ref="A223:T223"/>
    <mergeCell ref="A232:T232"/>
    <mergeCell ref="A243:T243"/>
    <mergeCell ref="A254:T254"/>
    <mergeCell ref="A298:T298"/>
    <mergeCell ref="A262:T262"/>
    <mergeCell ref="A267:T267"/>
    <mergeCell ref="A273:T273"/>
    <mergeCell ref="A278:T278"/>
    <mergeCell ref="A329:T329"/>
    <mergeCell ref="A336:T336"/>
    <mergeCell ref="A1:T1"/>
    <mergeCell ref="A303:T303"/>
    <mergeCell ref="A309:T309"/>
    <mergeCell ref="A320:T320"/>
    <mergeCell ref="A325:T325"/>
    <mergeCell ref="A282:T282"/>
    <mergeCell ref="A289:T289"/>
    <mergeCell ref="A294:T29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K7" sqref="K7"/>
    </sheetView>
  </sheetViews>
  <sheetFormatPr defaultColWidth="9.140625" defaultRowHeight="12.75"/>
  <cols>
    <col min="1" max="1" width="10.00390625" style="6" bestFit="1" customWidth="1"/>
    <col min="2" max="3" width="6.140625" style="6" bestFit="1" customWidth="1"/>
    <col min="4" max="4" width="4.00390625" style="6" bestFit="1" customWidth="1"/>
    <col min="5" max="5" width="11.421875" style="7" bestFit="1" customWidth="1"/>
    <col min="6" max="6" width="14.00390625" style="7" bestFit="1" customWidth="1"/>
    <col min="7" max="7" width="10.57421875" style="6" bestFit="1" customWidth="1"/>
    <col min="8" max="8" width="6.140625" style="6" bestFit="1" customWidth="1"/>
    <col min="9" max="9" width="16.28125" style="7" bestFit="1" customWidth="1"/>
    <col min="10" max="10" width="6.00390625" style="6" bestFit="1" customWidth="1"/>
    <col min="11" max="11" width="5.57421875" style="8" bestFit="1" customWidth="1"/>
    <col min="12" max="16" width="7.57421875" style="9" bestFit="1" customWidth="1"/>
    <col min="17" max="17" width="10.140625" style="9" bestFit="1" customWidth="1"/>
    <col min="18" max="18" width="39.421875" style="1" bestFit="1" customWidth="1"/>
    <col min="19" max="19" width="6.28125" style="6" customWidth="1"/>
    <col min="20" max="20" width="9.00390625" style="6" bestFit="1" customWidth="1"/>
    <col min="21" max="16384" width="6.28125" style="1" customWidth="1"/>
  </cols>
  <sheetData>
    <row r="1" spans="1:20" ht="27.75" thickBo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6</v>
      </c>
      <c r="F2" s="2" t="s">
        <v>5</v>
      </c>
      <c r="G2" s="2" t="s">
        <v>7</v>
      </c>
      <c r="H2" s="2" t="s">
        <v>2</v>
      </c>
      <c r="I2" s="2" t="s">
        <v>8</v>
      </c>
      <c r="J2" s="2" t="s">
        <v>9</v>
      </c>
      <c r="K2" s="3" t="s">
        <v>10</v>
      </c>
      <c r="L2" s="4" t="s">
        <v>294</v>
      </c>
      <c r="M2" s="4" t="s">
        <v>294</v>
      </c>
      <c r="N2" s="4" t="s">
        <v>295</v>
      </c>
      <c r="O2" s="4" t="s">
        <v>295</v>
      </c>
      <c r="P2" s="4" t="s">
        <v>296</v>
      </c>
      <c r="Q2" s="4" t="s">
        <v>16</v>
      </c>
      <c r="R2" s="4" t="s">
        <v>17</v>
      </c>
      <c r="S2" s="2" t="s">
        <v>18</v>
      </c>
      <c r="T2" s="2" t="s">
        <v>19</v>
      </c>
    </row>
    <row r="3" spans="1:20" ht="12.75">
      <c r="A3" s="6">
        <v>1</v>
      </c>
      <c r="C3" s="6">
        <v>9</v>
      </c>
      <c r="D3" s="6">
        <v>125</v>
      </c>
      <c r="E3" s="7" t="s">
        <v>30</v>
      </c>
      <c r="F3" s="7" t="s">
        <v>249</v>
      </c>
      <c r="G3" s="6">
        <v>1</v>
      </c>
      <c r="I3" s="7" t="s">
        <v>250</v>
      </c>
      <c r="J3" s="6" t="s">
        <v>26</v>
      </c>
      <c r="K3" s="8">
        <v>0.06666666666666667</v>
      </c>
      <c r="L3" s="9">
        <v>2.6</v>
      </c>
      <c r="M3" s="9">
        <v>2.6</v>
      </c>
      <c r="N3" s="9">
        <v>4.4</v>
      </c>
      <c r="O3" s="9">
        <v>4.1</v>
      </c>
      <c r="P3" s="9">
        <v>1.9</v>
      </c>
      <c r="S3" s="9">
        <f aca="true" t="shared" si="0" ref="S3:S11">TRUNC(AVERAGE(L3:M3)+AVERAGE(N3:O3)+P3,2)-Q3</f>
        <v>8.75</v>
      </c>
      <c r="T3" s="9">
        <f aca="true" t="shared" si="1" ref="T3:T11">SUM(L3,M3,N3,O3,P3)</f>
        <v>15.600000000000001</v>
      </c>
    </row>
    <row r="4" spans="1:20" ht="12.75">
      <c r="A4" s="6">
        <v>2</v>
      </c>
      <c r="B4" s="6">
        <v>1</v>
      </c>
      <c r="C4" s="6">
        <v>4</v>
      </c>
      <c r="D4" s="6">
        <v>161</v>
      </c>
      <c r="E4" s="7" t="s">
        <v>58</v>
      </c>
      <c r="F4" s="7" t="s">
        <v>57</v>
      </c>
      <c r="G4" s="6">
        <v>1</v>
      </c>
      <c r="H4" s="6" t="s">
        <v>21</v>
      </c>
      <c r="I4" s="7" t="s">
        <v>31</v>
      </c>
      <c r="J4" s="6" t="s">
        <v>26</v>
      </c>
      <c r="K4" s="8">
        <v>0.06805555555555555</v>
      </c>
      <c r="L4" s="9">
        <v>2.3</v>
      </c>
      <c r="M4" s="9">
        <v>2.2</v>
      </c>
      <c r="N4" s="9">
        <v>4.5</v>
      </c>
      <c r="O4" s="9">
        <v>4</v>
      </c>
      <c r="P4" s="9">
        <v>1.5</v>
      </c>
      <c r="S4" s="9">
        <f t="shared" si="0"/>
        <v>8</v>
      </c>
      <c r="T4" s="9">
        <f t="shared" si="1"/>
        <v>14.5</v>
      </c>
    </row>
    <row r="5" spans="1:20" ht="12.75">
      <c r="A5" s="6">
        <v>3</v>
      </c>
      <c r="B5" s="6">
        <v>2</v>
      </c>
      <c r="C5" s="6">
        <v>6</v>
      </c>
      <c r="D5" s="6">
        <v>198</v>
      </c>
      <c r="E5" s="7" t="s">
        <v>251</v>
      </c>
      <c r="F5" s="7" t="s">
        <v>252</v>
      </c>
      <c r="G5" s="6">
        <v>1</v>
      </c>
      <c r="H5" s="6" t="s">
        <v>21</v>
      </c>
      <c r="I5" s="7" t="s">
        <v>31</v>
      </c>
      <c r="J5" s="6" t="s">
        <v>26</v>
      </c>
      <c r="K5" s="8">
        <v>0.06180555555555556</v>
      </c>
      <c r="L5" s="9">
        <v>2.5</v>
      </c>
      <c r="M5" s="9">
        <v>2.4</v>
      </c>
      <c r="N5" s="9">
        <v>4.6</v>
      </c>
      <c r="O5" s="9">
        <v>4.3</v>
      </c>
      <c r="P5" s="9">
        <v>1</v>
      </c>
      <c r="S5" s="9">
        <f t="shared" si="0"/>
        <v>7.9</v>
      </c>
      <c r="T5" s="9">
        <f t="shared" si="1"/>
        <v>14.8</v>
      </c>
    </row>
    <row r="6" spans="1:20" ht="12.75">
      <c r="A6" s="6">
        <v>4</v>
      </c>
      <c r="B6" s="6">
        <v>3</v>
      </c>
      <c r="C6" s="6">
        <v>5</v>
      </c>
      <c r="D6" s="6">
        <v>160</v>
      </c>
      <c r="E6" s="7" t="s">
        <v>258</v>
      </c>
      <c r="F6" s="7" t="s">
        <v>63</v>
      </c>
      <c r="G6" s="6">
        <v>0</v>
      </c>
      <c r="H6" s="6" t="s">
        <v>21</v>
      </c>
      <c r="I6" s="7" t="s">
        <v>28</v>
      </c>
      <c r="J6" s="6" t="s">
        <v>26</v>
      </c>
      <c r="K6" s="8">
        <v>0.06458333333333334</v>
      </c>
      <c r="L6" s="9">
        <v>2.6</v>
      </c>
      <c r="M6" s="9">
        <v>2.6</v>
      </c>
      <c r="N6" s="9">
        <v>4</v>
      </c>
      <c r="O6" s="9">
        <v>3.9</v>
      </c>
      <c r="P6" s="9">
        <v>1.35</v>
      </c>
      <c r="S6" s="9">
        <f t="shared" si="0"/>
        <v>7.9</v>
      </c>
      <c r="T6" s="9">
        <f t="shared" si="1"/>
        <v>14.45</v>
      </c>
    </row>
    <row r="7" spans="1:20" ht="12.75">
      <c r="A7" s="6">
        <v>5</v>
      </c>
      <c r="B7" s="6">
        <v>4</v>
      </c>
      <c r="C7" s="6">
        <v>3</v>
      </c>
      <c r="D7" s="6">
        <v>168</v>
      </c>
      <c r="E7" s="7" t="s">
        <v>116</v>
      </c>
      <c r="F7" s="7" t="s">
        <v>117</v>
      </c>
      <c r="G7" s="6">
        <v>0</v>
      </c>
      <c r="H7" s="6" t="s">
        <v>21</v>
      </c>
      <c r="I7" s="7" t="s">
        <v>31</v>
      </c>
      <c r="J7" s="6" t="s">
        <v>26</v>
      </c>
      <c r="K7" s="8">
        <v>0.05555555555555555</v>
      </c>
      <c r="L7" s="9">
        <v>2.5</v>
      </c>
      <c r="M7" s="9">
        <v>2.5</v>
      </c>
      <c r="N7" s="9">
        <v>4.2</v>
      </c>
      <c r="O7" s="9">
        <v>4.4</v>
      </c>
      <c r="P7" s="9">
        <v>1.05</v>
      </c>
      <c r="S7" s="9">
        <f t="shared" si="0"/>
        <v>7.85</v>
      </c>
      <c r="T7" s="9">
        <f t="shared" si="1"/>
        <v>14.65</v>
      </c>
    </row>
    <row r="8" spans="1:20" ht="12.75">
      <c r="A8" s="6">
        <v>6</v>
      </c>
      <c r="B8" s="6">
        <v>5</v>
      </c>
      <c r="C8" s="6">
        <v>7</v>
      </c>
      <c r="D8" s="6">
        <v>115</v>
      </c>
      <c r="E8" s="7" t="s">
        <v>253</v>
      </c>
      <c r="F8" s="7" t="s">
        <v>78</v>
      </c>
      <c r="G8" s="6">
        <v>0</v>
      </c>
      <c r="H8" s="6" t="s">
        <v>21</v>
      </c>
      <c r="I8" s="7" t="s">
        <v>83</v>
      </c>
      <c r="J8" s="6" t="s">
        <v>26</v>
      </c>
      <c r="K8" s="8">
        <v>0.05833333333333333</v>
      </c>
      <c r="L8" s="9">
        <v>2.3</v>
      </c>
      <c r="M8" s="9">
        <v>2.4</v>
      </c>
      <c r="N8" s="9">
        <v>4.2</v>
      </c>
      <c r="O8" s="9">
        <v>4.2</v>
      </c>
      <c r="P8" s="9">
        <v>1.2</v>
      </c>
      <c r="S8" s="9">
        <f t="shared" si="0"/>
        <v>7.75</v>
      </c>
      <c r="T8" s="9">
        <f t="shared" si="1"/>
        <v>14.299999999999997</v>
      </c>
    </row>
    <row r="9" spans="1:20" ht="12.75">
      <c r="A9" s="6">
        <v>7</v>
      </c>
      <c r="B9" s="6">
        <v>6</v>
      </c>
      <c r="C9" s="6">
        <v>2</v>
      </c>
      <c r="D9" s="6">
        <v>140</v>
      </c>
      <c r="E9" s="7" t="s">
        <v>290</v>
      </c>
      <c r="F9" s="7" t="s">
        <v>291</v>
      </c>
      <c r="G9" s="6">
        <v>0</v>
      </c>
      <c r="H9" s="6" t="s">
        <v>21</v>
      </c>
      <c r="I9" s="7" t="s">
        <v>44</v>
      </c>
      <c r="J9" s="6" t="s">
        <v>26</v>
      </c>
      <c r="K9" s="8">
        <v>0.07152777777777779</v>
      </c>
      <c r="L9" s="9">
        <v>2.1</v>
      </c>
      <c r="M9" s="9">
        <v>2.3</v>
      </c>
      <c r="N9" s="9">
        <v>3.8</v>
      </c>
      <c r="O9" s="9">
        <v>3.9</v>
      </c>
      <c r="P9" s="9">
        <v>0.7</v>
      </c>
      <c r="S9" s="9">
        <f t="shared" si="0"/>
        <v>6.75</v>
      </c>
      <c r="T9" s="9">
        <f t="shared" si="1"/>
        <v>12.799999999999999</v>
      </c>
    </row>
    <row r="10" spans="1:20" ht="12.75">
      <c r="A10" s="6">
        <v>8</v>
      </c>
      <c r="B10" s="6">
        <v>7</v>
      </c>
      <c r="C10" s="6">
        <v>1</v>
      </c>
      <c r="D10" s="6">
        <v>147</v>
      </c>
      <c r="E10" s="7" t="s">
        <v>60</v>
      </c>
      <c r="F10" s="7" t="s">
        <v>259</v>
      </c>
      <c r="G10" s="6">
        <v>0</v>
      </c>
      <c r="H10" s="6" t="s">
        <v>21</v>
      </c>
      <c r="I10" s="7" t="s">
        <v>83</v>
      </c>
      <c r="J10" s="6" t="s">
        <v>26</v>
      </c>
      <c r="K10" s="8">
        <v>0.07777777777777778</v>
      </c>
      <c r="L10" s="9">
        <v>2.4</v>
      </c>
      <c r="M10" s="9">
        <v>2.2</v>
      </c>
      <c r="N10" s="9">
        <v>3.9</v>
      </c>
      <c r="O10" s="9">
        <v>3.9</v>
      </c>
      <c r="P10" s="9">
        <v>0.4</v>
      </c>
      <c r="S10" s="9">
        <f t="shared" si="0"/>
        <v>6.6</v>
      </c>
      <c r="T10" s="9">
        <f t="shared" si="1"/>
        <v>12.8</v>
      </c>
    </row>
    <row r="11" spans="1:20" ht="12.75">
      <c r="A11" s="6">
        <v>9</v>
      </c>
      <c r="B11" s="6">
        <v>8</v>
      </c>
      <c r="C11" s="6">
        <v>8</v>
      </c>
      <c r="D11" s="6">
        <v>155</v>
      </c>
      <c r="E11" s="7" t="s">
        <v>292</v>
      </c>
      <c r="F11" s="7" t="s">
        <v>293</v>
      </c>
      <c r="G11" s="6">
        <v>0</v>
      </c>
      <c r="H11" s="6" t="s">
        <v>21</v>
      </c>
      <c r="I11" s="7" t="s">
        <v>44</v>
      </c>
      <c r="J11" s="6" t="s">
        <v>26</v>
      </c>
      <c r="K11" s="8">
        <v>0.059722222222222225</v>
      </c>
      <c r="L11" s="9">
        <v>2.2</v>
      </c>
      <c r="M11" s="9">
        <v>2.1</v>
      </c>
      <c r="N11" s="9">
        <v>3.7</v>
      </c>
      <c r="O11" s="9">
        <v>4.4</v>
      </c>
      <c r="P11" s="9">
        <v>0.2</v>
      </c>
      <c r="S11" s="9">
        <f t="shared" si="0"/>
        <v>6.4</v>
      </c>
      <c r="T11" s="9">
        <f t="shared" si="1"/>
        <v>12.6</v>
      </c>
    </row>
    <row r="13" spans="1:20" ht="27.75" thickBot="1">
      <c r="A13" s="33" t="s">
        <v>82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12.75">
      <c r="A14" s="2" t="s">
        <v>1</v>
      </c>
      <c r="B14" s="2" t="s">
        <v>2</v>
      </c>
      <c r="C14" s="2" t="s">
        <v>3</v>
      </c>
      <c r="D14" s="2" t="s">
        <v>4</v>
      </c>
      <c r="E14" s="2" t="s">
        <v>6</v>
      </c>
      <c r="F14" s="2" t="s">
        <v>5</v>
      </c>
      <c r="G14" s="2" t="s">
        <v>7</v>
      </c>
      <c r="H14" s="2" t="s">
        <v>2</v>
      </c>
      <c r="I14" s="2" t="s">
        <v>8</v>
      </c>
      <c r="J14" s="2" t="s">
        <v>9</v>
      </c>
      <c r="K14" s="3" t="s">
        <v>10</v>
      </c>
      <c r="L14" s="4" t="s">
        <v>294</v>
      </c>
      <c r="M14" s="4" t="s">
        <v>294</v>
      </c>
      <c r="N14" s="4" t="s">
        <v>295</v>
      </c>
      <c r="O14" s="4" t="s">
        <v>295</v>
      </c>
      <c r="P14" s="4" t="s">
        <v>296</v>
      </c>
      <c r="Q14" s="4" t="s">
        <v>16</v>
      </c>
      <c r="R14" s="4" t="s">
        <v>17</v>
      </c>
      <c r="S14" s="2" t="s">
        <v>18</v>
      </c>
      <c r="T14" s="2" t="s">
        <v>19</v>
      </c>
    </row>
    <row r="15" spans="1:20" ht="12.75">
      <c r="A15" s="6">
        <v>1</v>
      </c>
      <c r="C15" s="6">
        <v>3</v>
      </c>
      <c r="D15" s="6">
        <v>197</v>
      </c>
      <c r="E15" s="7" t="s">
        <v>119</v>
      </c>
      <c r="F15" s="7" t="s">
        <v>120</v>
      </c>
      <c r="G15" s="6">
        <v>1</v>
      </c>
      <c r="I15" s="7" t="s">
        <v>121</v>
      </c>
      <c r="J15" s="6" t="s">
        <v>26</v>
      </c>
      <c r="K15" s="8">
        <v>0.06388888888888888</v>
      </c>
      <c r="L15" s="9">
        <v>2.9</v>
      </c>
      <c r="M15" s="9">
        <v>2.9</v>
      </c>
      <c r="N15" s="9">
        <v>4.6</v>
      </c>
      <c r="O15" s="9">
        <v>4.8</v>
      </c>
      <c r="P15" s="9">
        <v>2</v>
      </c>
      <c r="S15" s="9">
        <f aca="true" t="shared" si="2" ref="S15:S32">TRUNC(AVERAGE(L15:M15)+AVERAGE(N15:O15)+P15,2)-Q15</f>
        <v>9.6</v>
      </c>
      <c r="T15" s="9">
        <f aca="true" t="shared" si="3" ref="T15:T32">SUM(L15,M15,N15,O15,P15)</f>
        <v>17.2</v>
      </c>
    </row>
    <row r="16" spans="1:20" ht="12.75">
      <c r="A16" s="6">
        <v>2</v>
      </c>
      <c r="B16" s="6">
        <v>1</v>
      </c>
      <c r="C16" s="6">
        <v>13</v>
      </c>
      <c r="D16" s="6">
        <v>126</v>
      </c>
      <c r="E16" s="7" t="s">
        <v>95</v>
      </c>
      <c r="F16" s="7" t="s">
        <v>129</v>
      </c>
      <c r="G16" s="6">
        <v>1</v>
      </c>
      <c r="H16" s="6" t="s">
        <v>38</v>
      </c>
      <c r="I16" s="7" t="s">
        <v>49</v>
      </c>
      <c r="J16" s="6" t="s">
        <v>26</v>
      </c>
      <c r="K16" s="8">
        <v>0.06805555555555555</v>
      </c>
      <c r="L16" s="9">
        <v>2.7</v>
      </c>
      <c r="M16" s="9">
        <v>2.7</v>
      </c>
      <c r="N16" s="9">
        <v>4.5</v>
      </c>
      <c r="O16" s="9">
        <v>4.9</v>
      </c>
      <c r="P16" s="9">
        <v>2</v>
      </c>
      <c r="S16" s="9">
        <f t="shared" si="2"/>
        <v>9.4</v>
      </c>
      <c r="T16" s="9">
        <f t="shared" si="3"/>
        <v>16.8</v>
      </c>
    </row>
    <row r="17" spans="1:20" ht="12.75">
      <c r="A17" s="6">
        <v>3</v>
      </c>
      <c r="B17" s="6">
        <v>2</v>
      </c>
      <c r="C17" s="6">
        <v>12</v>
      </c>
      <c r="D17" s="6">
        <v>201</v>
      </c>
      <c r="E17" s="7" t="s">
        <v>75</v>
      </c>
      <c r="F17" s="7" t="s">
        <v>122</v>
      </c>
      <c r="G17" s="6">
        <v>1</v>
      </c>
      <c r="H17" s="6" t="s">
        <v>21</v>
      </c>
      <c r="I17" s="7" t="s">
        <v>49</v>
      </c>
      <c r="J17" s="6" t="s">
        <v>26</v>
      </c>
      <c r="K17" s="8">
        <v>0.06180555555555556</v>
      </c>
      <c r="L17" s="9">
        <v>2.7</v>
      </c>
      <c r="M17" s="9">
        <v>2.6</v>
      </c>
      <c r="N17" s="9">
        <v>4.6</v>
      </c>
      <c r="O17" s="9">
        <v>4.7</v>
      </c>
      <c r="P17" s="9">
        <v>1.9</v>
      </c>
      <c r="S17" s="9">
        <f t="shared" si="2"/>
        <v>9.2</v>
      </c>
      <c r="T17" s="9">
        <f t="shared" si="3"/>
        <v>16.5</v>
      </c>
    </row>
    <row r="18" spans="1:20" ht="12.75">
      <c r="A18" s="6">
        <v>4</v>
      </c>
      <c r="C18" s="6">
        <v>9</v>
      </c>
      <c r="D18" s="6">
        <v>121</v>
      </c>
      <c r="E18" s="7" t="s">
        <v>246</v>
      </c>
      <c r="F18" s="7" t="s">
        <v>247</v>
      </c>
      <c r="G18" s="6">
        <v>1</v>
      </c>
      <c r="I18" s="7" t="s">
        <v>50</v>
      </c>
      <c r="J18" s="6" t="s">
        <v>26</v>
      </c>
      <c r="K18" s="8">
        <v>0.0625</v>
      </c>
      <c r="L18" s="9">
        <v>2.8</v>
      </c>
      <c r="M18" s="9">
        <v>2.7</v>
      </c>
      <c r="N18" s="9">
        <v>4.1</v>
      </c>
      <c r="O18" s="9">
        <v>4.3</v>
      </c>
      <c r="P18" s="9">
        <v>2</v>
      </c>
      <c r="S18" s="9">
        <f t="shared" si="2"/>
        <v>8.95</v>
      </c>
      <c r="T18" s="9">
        <f t="shared" si="3"/>
        <v>15.899999999999999</v>
      </c>
    </row>
    <row r="19" spans="1:20" ht="12.75">
      <c r="A19" s="6">
        <v>5</v>
      </c>
      <c r="B19" s="6">
        <v>3</v>
      </c>
      <c r="C19" s="6">
        <v>1</v>
      </c>
      <c r="D19" s="6">
        <v>166</v>
      </c>
      <c r="E19" s="7" t="s">
        <v>75</v>
      </c>
      <c r="F19" s="7" t="s">
        <v>265</v>
      </c>
      <c r="G19" s="6">
        <v>0</v>
      </c>
      <c r="H19" s="6" t="s">
        <v>21</v>
      </c>
      <c r="I19" s="7" t="s">
        <v>83</v>
      </c>
      <c r="J19" s="6" t="s">
        <v>26</v>
      </c>
      <c r="K19" s="8">
        <v>0.05902777777777778</v>
      </c>
      <c r="L19" s="9">
        <v>2.7</v>
      </c>
      <c r="M19" s="9">
        <v>2.5</v>
      </c>
      <c r="N19" s="9">
        <v>4.2</v>
      </c>
      <c r="O19" s="9">
        <v>4.3</v>
      </c>
      <c r="P19" s="9">
        <v>1.8</v>
      </c>
      <c r="S19" s="9">
        <f t="shared" si="2"/>
        <v>8.65</v>
      </c>
      <c r="T19" s="9">
        <f t="shared" si="3"/>
        <v>15.5</v>
      </c>
    </row>
    <row r="20" spans="1:20" ht="12.75">
      <c r="A20" s="6">
        <v>6</v>
      </c>
      <c r="C20" s="6">
        <v>2</v>
      </c>
      <c r="D20" s="6">
        <v>164</v>
      </c>
      <c r="E20" s="7" t="s">
        <v>244</v>
      </c>
      <c r="F20" s="7" t="s">
        <v>48</v>
      </c>
      <c r="G20" s="6">
        <v>0</v>
      </c>
      <c r="I20" s="7" t="s">
        <v>245</v>
      </c>
      <c r="J20" s="6" t="s">
        <v>26</v>
      </c>
      <c r="K20" s="8">
        <v>0.06527777777777778</v>
      </c>
      <c r="L20" s="9">
        <v>2.8</v>
      </c>
      <c r="M20" s="9">
        <v>2.6</v>
      </c>
      <c r="N20" s="9">
        <v>4.7</v>
      </c>
      <c r="O20" s="9">
        <v>4.2</v>
      </c>
      <c r="P20" s="9">
        <v>1.45</v>
      </c>
      <c r="S20" s="9">
        <f t="shared" si="2"/>
        <v>8.6</v>
      </c>
      <c r="T20" s="9">
        <f t="shared" si="3"/>
        <v>15.75</v>
      </c>
    </row>
    <row r="21" spans="1:20" ht="12.75">
      <c r="A21" s="6">
        <v>7</v>
      </c>
      <c r="B21" s="6">
        <v>4</v>
      </c>
      <c r="C21" s="6">
        <v>11</v>
      </c>
      <c r="D21" s="6">
        <v>186</v>
      </c>
      <c r="E21" s="7" t="s">
        <v>77</v>
      </c>
      <c r="F21" s="7" t="s">
        <v>94</v>
      </c>
      <c r="G21" s="6">
        <v>0</v>
      </c>
      <c r="H21" s="6" t="s">
        <v>21</v>
      </c>
      <c r="I21" s="7" t="s">
        <v>49</v>
      </c>
      <c r="J21" s="6" t="s">
        <v>26</v>
      </c>
      <c r="K21" s="8">
        <v>0.06319444444444444</v>
      </c>
      <c r="L21" s="9">
        <v>2.5</v>
      </c>
      <c r="M21" s="9">
        <v>2.5</v>
      </c>
      <c r="N21" s="9">
        <v>4.3</v>
      </c>
      <c r="O21" s="9">
        <v>4</v>
      </c>
      <c r="P21" s="9">
        <v>1.85</v>
      </c>
      <c r="S21" s="9">
        <f t="shared" si="2"/>
        <v>8.5</v>
      </c>
      <c r="T21" s="9">
        <f t="shared" si="3"/>
        <v>15.15</v>
      </c>
    </row>
    <row r="22" spans="1:20" ht="12.75">
      <c r="A22" s="6">
        <v>8</v>
      </c>
      <c r="B22" s="6">
        <v>5</v>
      </c>
      <c r="C22" s="6">
        <v>16</v>
      </c>
      <c r="D22" s="6">
        <v>183</v>
      </c>
      <c r="E22" s="7" t="s">
        <v>33</v>
      </c>
      <c r="F22" s="7" t="s">
        <v>135</v>
      </c>
      <c r="G22" s="6">
        <v>1</v>
      </c>
      <c r="H22" s="6" t="s">
        <v>21</v>
      </c>
      <c r="I22" s="7" t="s">
        <v>28</v>
      </c>
      <c r="J22" s="6" t="s">
        <v>26</v>
      </c>
      <c r="K22" s="8">
        <v>0.06388888888888888</v>
      </c>
      <c r="L22" s="9">
        <v>2.6</v>
      </c>
      <c r="M22" s="9">
        <v>2.6</v>
      </c>
      <c r="N22" s="9">
        <v>4.3</v>
      </c>
      <c r="O22" s="9">
        <v>4.1</v>
      </c>
      <c r="P22" s="9">
        <v>1.65</v>
      </c>
      <c r="S22" s="9">
        <f t="shared" si="2"/>
        <v>8.45</v>
      </c>
      <c r="T22" s="9">
        <f t="shared" si="3"/>
        <v>15.25</v>
      </c>
    </row>
    <row r="23" spans="1:20" ht="12.75">
      <c r="A23" s="6">
        <v>9</v>
      </c>
      <c r="B23" s="6">
        <v>6</v>
      </c>
      <c r="C23" s="6">
        <v>17</v>
      </c>
      <c r="D23" s="6">
        <v>145</v>
      </c>
      <c r="E23" s="7" t="s">
        <v>119</v>
      </c>
      <c r="F23" s="7" t="s">
        <v>46</v>
      </c>
      <c r="G23" s="6">
        <v>1</v>
      </c>
      <c r="H23" s="6" t="s">
        <v>21</v>
      </c>
      <c r="I23" s="7" t="s">
        <v>83</v>
      </c>
      <c r="J23" s="6" t="s">
        <v>26</v>
      </c>
      <c r="K23" s="8">
        <v>0.06458333333333334</v>
      </c>
      <c r="L23" s="9">
        <v>2.5</v>
      </c>
      <c r="M23" s="9">
        <v>2.6</v>
      </c>
      <c r="N23" s="9">
        <v>4.2</v>
      </c>
      <c r="O23" s="9">
        <v>4.1</v>
      </c>
      <c r="P23" s="9">
        <v>1.5</v>
      </c>
      <c r="S23" s="9">
        <f t="shared" si="2"/>
        <v>8.2</v>
      </c>
      <c r="T23" s="9">
        <f t="shared" si="3"/>
        <v>14.9</v>
      </c>
    </row>
    <row r="24" spans="1:20" ht="12.75">
      <c r="A24" s="6">
        <v>10</v>
      </c>
      <c r="C24" s="6">
        <v>15</v>
      </c>
      <c r="D24" s="6">
        <v>143</v>
      </c>
      <c r="E24" s="7" t="s">
        <v>123</v>
      </c>
      <c r="F24" s="7" t="s">
        <v>124</v>
      </c>
      <c r="G24" s="6">
        <v>0</v>
      </c>
      <c r="I24" s="7" t="s">
        <v>28</v>
      </c>
      <c r="J24" s="6" t="s">
        <v>26</v>
      </c>
      <c r="K24" s="8">
        <v>0.07222222222222223</v>
      </c>
      <c r="L24" s="9">
        <v>2.6</v>
      </c>
      <c r="M24" s="9">
        <v>2.4</v>
      </c>
      <c r="N24" s="9">
        <v>4.1</v>
      </c>
      <c r="O24" s="9">
        <v>4.3</v>
      </c>
      <c r="P24" s="9">
        <v>1.3</v>
      </c>
      <c r="S24" s="9">
        <f t="shared" si="2"/>
        <v>8</v>
      </c>
      <c r="T24" s="9">
        <f t="shared" si="3"/>
        <v>14.7</v>
      </c>
    </row>
    <row r="25" spans="1:20" ht="12.75">
      <c r="A25" s="6">
        <v>11</v>
      </c>
      <c r="C25" s="6">
        <v>4</v>
      </c>
      <c r="D25" s="6">
        <v>174</v>
      </c>
      <c r="E25" s="7" t="s">
        <v>262</v>
      </c>
      <c r="F25" s="7" t="s">
        <v>46</v>
      </c>
      <c r="G25" s="6">
        <v>1</v>
      </c>
      <c r="I25" s="7" t="s">
        <v>25</v>
      </c>
      <c r="J25" s="6" t="s">
        <v>26</v>
      </c>
      <c r="K25" s="8">
        <v>0.0625</v>
      </c>
      <c r="L25" s="9">
        <v>2.6</v>
      </c>
      <c r="M25" s="9">
        <v>2.4</v>
      </c>
      <c r="N25" s="9">
        <v>4.1</v>
      </c>
      <c r="O25" s="9">
        <v>4.3</v>
      </c>
      <c r="P25" s="9">
        <v>1.2</v>
      </c>
      <c r="S25" s="9">
        <f t="shared" si="2"/>
        <v>7.9</v>
      </c>
      <c r="T25" s="9">
        <f t="shared" si="3"/>
        <v>14.599999999999998</v>
      </c>
    </row>
    <row r="26" spans="1:20" ht="12.75">
      <c r="A26" s="6">
        <v>12</v>
      </c>
      <c r="B26" s="6">
        <v>7</v>
      </c>
      <c r="C26" s="6">
        <v>7</v>
      </c>
      <c r="D26" s="6">
        <v>208</v>
      </c>
      <c r="E26" s="7" t="s">
        <v>35</v>
      </c>
      <c r="F26" s="7" t="s">
        <v>34</v>
      </c>
      <c r="G26" s="6">
        <v>1</v>
      </c>
      <c r="H26" s="6" t="s">
        <v>21</v>
      </c>
      <c r="I26" s="7" t="s">
        <v>28</v>
      </c>
      <c r="J26" s="6" t="s">
        <v>26</v>
      </c>
      <c r="K26" s="8">
        <v>0.06597222222222222</v>
      </c>
      <c r="L26" s="9">
        <v>2.5</v>
      </c>
      <c r="M26" s="9">
        <v>2.3</v>
      </c>
      <c r="N26" s="9">
        <v>4.3</v>
      </c>
      <c r="O26" s="9">
        <v>4.3</v>
      </c>
      <c r="P26" s="9">
        <v>0.85</v>
      </c>
      <c r="S26" s="9">
        <f t="shared" si="2"/>
        <v>7.55</v>
      </c>
      <c r="T26" s="9">
        <f t="shared" si="3"/>
        <v>14.249999999999998</v>
      </c>
    </row>
    <row r="27" spans="1:20" ht="12.75">
      <c r="A27" s="6">
        <v>13</v>
      </c>
      <c r="C27" s="6">
        <v>5</v>
      </c>
      <c r="D27" s="6">
        <v>101</v>
      </c>
      <c r="E27" s="7" t="s">
        <v>297</v>
      </c>
      <c r="F27" s="7" t="s">
        <v>298</v>
      </c>
      <c r="G27" s="6">
        <v>0</v>
      </c>
      <c r="I27" s="7" t="s">
        <v>240</v>
      </c>
      <c r="J27" s="6" t="s">
        <v>26</v>
      </c>
      <c r="K27" s="8">
        <v>0.059722222222222225</v>
      </c>
      <c r="L27" s="9">
        <v>2.5</v>
      </c>
      <c r="M27" s="9">
        <v>2.3</v>
      </c>
      <c r="N27" s="9">
        <v>4.2</v>
      </c>
      <c r="O27" s="9">
        <v>4.1</v>
      </c>
      <c r="P27" s="9">
        <v>1</v>
      </c>
      <c r="S27" s="9">
        <f t="shared" si="2"/>
        <v>7.55</v>
      </c>
      <c r="T27" s="9">
        <f t="shared" si="3"/>
        <v>14.1</v>
      </c>
    </row>
    <row r="28" spans="1:20" ht="12.75">
      <c r="A28" s="6">
        <v>14</v>
      </c>
      <c r="C28" s="6">
        <v>8</v>
      </c>
      <c r="D28" s="6">
        <v>214</v>
      </c>
      <c r="E28" s="7" t="s">
        <v>89</v>
      </c>
      <c r="F28" s="7" t="s">
        <v>299</v>
      </c>
      <c r="G28" s="6">
        <v>0</v>
      </c>
      <c r="I28" s="7" t="s">
        <v>240</v>
      </c>
      <c r="J28" s="6" t="s">
        <v>26</v>
      </c>
      <c r="K28" s="8">
        <v>0.057638888888888885</v>
      </c>
      <c r="L28" s="9">
        <v>2.4</v>
      </c>
      <c r="M28" s="9">
        <v>2.4</v>
      </c>
      <c r="N28" s="9">
        <v>4</v>
      </c>
      <c r="O28" s="9">
        <v>4.2</v>
      </c>
      <c r="P28" s="9">
        <v>0.95</v>
      </c>
      <c r="S28" s="9">
        <f t="shared" si="2"/>
        <v>7.45</v>
      </c>
      <c r="T28" s="9">
        <f t="shared" si="3"/>
        <v>13.95</v>
      </c>
    </row>
    <row r="29" spans="1:20" ht="12.75">
      <c r="A29" s="6">
        <v>15</v>
      </c>
      <c r="B29" s="6">
        <v>8</v>
      </c>
      <c r="C29" s="6">
        <v>10</v>
      </c>
      <c r="D29" s="6">
        <v>187</v>
      </c>
      <c r="E29" s="7" t="s">
        <v>266</v>
      </c>
      <c r="F29" s="7" t="s">
        <v>267</v>
      </c>
      <c r="G29" s="6">
        <v>0</v>
      </c>
      <c r="H29" s="6" t="s">
        <v>21</v>
      </c>
      <c r="I29" s="7" t="s">
        <v>49</v>
      </c>
      <c r="J29" s="6" t="s">
        <v>26</v>
      </c>
      <c r="K29" s="8">
        <v>0.06527777777777778</v>
      </c>
      <c r="L29" s="9">
        <v>2.4</v>
      </c>
      <c r="M29" s="9">
        <v>2.3</v>
      </c>
      <c r="N29" s="9">
        <v>4.1</v>
      </c>
      <c r="O29" s="9">
        <v>4.1</v>
      </c>
      <c r="P29" s="9">
        <v>1</v>
      </c>
      <c r="S29" s="9">
        <f t="shared" si="2"/>
        <v>7.45</v>
      </c>
      <c r="T29" s="9">
        <f t="shared" si="3"/>
        <v>13.899999999999999</v>
      </c>
    </row>
    <row r="30" spans="1:20" ht="12.75">
      <c r="A30" s="6">
        <v>16</v>
      </c>
      <c r="B30" s="6">
        <v>9</v>
      </c>
      <c r="C30" s="6">
        <v>18</v>
      </c>
      <c r="D30" s="6">
        <v>193</v>
      </c>
      <c r="E30" s="7" t="s">
        <v>289</v>
      </c>
      <c r="F30" s="7" t="s">
        <v>84</v>
      </c>
      <c r="G30" s="6">
        <v>0</v>
      </c>
      <c r="H30" s="6" t="s">
        <v>21</v>
      </c>
      <c r="I30" s="7" t="s">
        <v>44</v>
      </c>
      <c r="J30" s="6" t="s">
        <v>26</v>
      </c>
      <c r="K30" s="8">
        <v>0.06666666666666667</v>
      </c>
      <c r="L30" s="9">
        <v>2.4</v>
      </c>
      <c r="M30" s="9">
        <v>2.4</v>
      </c>
      <c r="N30" s="9">
        <v>4</v>
      </c>
      <c r="O30" s="9">
        <v>4</v>
      </c>
      <c r="P30" s="9">
        <v>0.9</v>
      </c>
      <c r="S30" s="9">
        <f t="shared" si="2"/>
        <v>7.3</v>
      </c>
      <c r="T30" s="9">
        <f t="shared" si="3"/>
        <v>13.700000000000001</v>
      </c>
    </row>
    <row r="31" spans="1:20" ht="12.75">
      <c r="A31" s="6">
        <v>17</v>
      </c>
      <c r="C31" s="6">
        <v>14</v>
      </c>
      <c r="D31" s="6">
        <v>117</v>
      </c>
      <c r="E31" s="7" t="s">
        <v>125</v>
      </c>
      <c r="F31" s="7" t="s">
        <v>85</v>
      </c>
      <c r="G31" s="6">
        <v>1</v>
      </c>
      <c r="I31" s="7" t="s">
        <v>126</v>
      </c>
      <c r="J31" s="6" t="s">
        <v>26</v>
      </c>
      <c r="K31" s="8">
        <v>0.07361111111111111</v>
      </c>
      <c r="L31" s="9">
        <v>1.9</v>
      </c>
      <c r="M31" s="9">
        <v>2.2</v>
      </c>
      <c r="N31" s="9">
        <v>4.2</v>
      </c>
      <c r="O31" s="9">
        <v>4.2</v>
      </c>
      <c r="P31" s="9">
        <v>1.05</v>
      </c>
      <c r="S31" s="9">
        <f t="shared" si="2"/>
        <v>7.3</v>
      </c>
      <c r="T31" s="9">
        <f t="shared" si="3"/>
        <v>13.55</v>
      </c>
    </row>
    <row r="32" spans="1:20" ht="12.75">
      <c r="A32" s="6">
        <v>18</v>
      </c>
      <c r="B32" s="6">
        <v>10</v>
      </c>
      <c r="C32" s="6">
        <v>6</v>
      </c>
      <c r="D32" s="6">
        <v>181</v>
      </c>
      <c r="E32" s="7" t="s">
        <v>81</v>
      </c>
      <c r="F32" s="7" t="s">
        <v>234</v>
      </c>
      <c r="G32" s="6">
        <v>0</v>
      </c>
      <c r="H32" s="6" t="s">
        <v>21</v>
      </c>
      <c r="I32" s="7" t="s">
        <v>83</v>
      </c>
      <c r="J32" s="6" t="s">
        <v>26</v>
      </c>
      <c r="K32" s="8">
        <v>0.05486111111111111</v>
      </c>
      <c r="L32" s="9">
        <v>2.4</v>
      </c>
      <c r="M32" s="9">
        <v>2.2</v>
      </c>
      <c r="N32" s="9">
        <v>4.2</v>
      </c>
      <c r="O32" s="9">
        <v>4.2</v>
      </c>
      <c r="P32" s="9">
        <v>0.7</v>
      </c>
      <c r="Q32" s="9">
        <v>0.1</v>
      </c>
      <c r="R32" s="1" t="s">
        <v>149</v>
      </c>
      <c r="S32" s="9">
        <f t="shared" si="2"/>
        <v>7.1000000000000005</v>
      </c>
      <c r="T32" s="9">
        <f t="shared" si="3"/>
        <v>13.7</v>
      </c>
    </row>
    <row r="34" spans="1:20" ht="27.75" thickBot="1">
      <c r="A34" s="33" t="s">
        <v>100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1:20" ht="12.75">
      <c r="A35" s="2" t="s">
        <v>1</v>
      </c>
      <c r="B35" s="2" t="s">
        <v>2</v>
      </c>
      <c r="C35" s="2" t="s">
        <v>3</v>
      </c>
      <c r="D35" s="2" t="s">
        <v>4</v>
      </c>
      <c r="E35" s="2" t="s">
        <v>6</v>
      </c>
      <c r="F35" s="2" t="s">
        <v>5</v>
      </c>
      <c r="G35" s="2" t="s">
        <v>7</v>
      </c>
      <c r="H35" s="2" t="s">
        <v>2</v>
      </c>
      <c r="I35" s="2" t="s">
        <v>8</v>
      </c>
      <c r="J35" s="2" t="s">
        <v>9</v>
      </c>
      <c r="K35" s="3" t="s">
        <v>10</v>
      </c>
      <c r="L35" s="4" t="s">
        <v>294</v>
      </c>
      <c r="M35" s="4" t="s">
        <v>294</v>
      </c>
      <c r="N35" s="4" t="s">
        <v>295</v>
      </c>
      <c r="O35" s="4" t="s">
        <v>295</v>
      </c>
      <c r="P35" s="4" t="s">
        <v>296</v>
      </c>
      <c r="Q35" s="4" t="s">
        <v>16</v>
      </c>
      <c r="R35" s="4" t="s">
        <v>17</v>
      </c>
      <c r="S35" s="2" t="s">
        <v>18</v>
      </c>
      <c r="T35" s="2" t="s">
        <v>19</v>
      </c>
    </row>
    <row r="36" spans="1:20" ht="12.75">
      <c r="A36" s="6">
        <v>1</v>
      </c>
      <c r="B36" s="6">
        <v>1</v>
      </c>
      <c r="C36" s="6">
        <v>3</v>
      </c>
      <c r="D36" s="6">
        <v>202</v>
      </c>
      <c r="E36" s="7" t="s">
        <v>93</v>
      </c>
      <c r="F36" s="7" t="s">
        <v>29</v>
      </c>
      <c r="G36" s="6">
        <v>1</v>
      </c>
      <c r="H36" s="6" t="s">
        <v>38</v>
      </c>
      <c r="I36" s="7" t="s">
        <v>49</v>
      </c>
      <c r="J36" s="6" t="s">
        <v>26</v>
      </c>
      <c r="K36" s="8">
        <v>0.06388888888888888</v>
      </c>
      <c r="L36" s="9">
        <v>2.6</v>
      </c>
      <c r="M36" s="9">
        <v>2.5</v>
      </c>
      <c r="N36" s="9">
        <v>4.3</v>
      </c>
      <c r="O36" s="9">
        <v>4.7</v>
      </c>
      <c r="P36" s="9">
        <v>0.9</v>
      </c>
      <c r="S36" s="9">
        <f>TRUNC(AVERAGE(L36:M36)+AVERAGE(N36:O36)+P36,2)-Q36</f>
        <v>7.95</v>
      </c>
      <c r="T36" s="9">
        <f>SUM(L36,M36,N36,O36,P36)</f>
        <v>14.999999999999998</v>
      </c>
    </row>
    <row r="37" spans="1:20" ht="12.75">
      <c r="A37" s="6">
        <v>2</v>
      </c>
      <c r="B37" s="6">
        <v>2</v>
      </c>
      <c r="C37" s="6">
        <v>2</v>
      </c>
      <c r="D37" s="6">
        <v>180</v>
      </c>
      <c r="E37" s="7" t="s">
        <v>127</v>
      </c>
      <c r="F37" s="7" t="s">
        <v>128</v>
      </c>
      <c r="G37" s="6">
        <v>0</v>
      </c>
      <c r="H37" s="6" t="s">
        <v>21</v>
      </c>
      <c r="I37" s="7" t="s">
        <v>49</v>
      </c>
      <c r="J37" s="6" t="s">
        <v>26</v>
      </c>
      <c r="K37" s="8">
        <v>0.06319444444444444</v>
      </c>
      <c r="L37" s="9">
        <v>2.4</v>
      </c>
      <c r="M37" s="9">
        <v>2.3</v>
      </c>
      <c r="N37" s="9">
        <v>4.1</v>
      </c>
      <c r="O37" s="9">
        <v>4.3</v>
      </c>
      <c r="P37" s="9">
        <v>0.4</v>
      </c>
      <c r="S37" s="9">
        <f>TRUNC(AVERAGE(L37:M37)+AVERAGE(N37:O37)+P37,2)-Q37</f>
        <v>6.95</v>
      </c>
      <c r="T37" s="9">
        <f>SUM(L37,M37,N37,O37,P37)</f>
        <v>13.499999999999998</v>
      </c>
    </row>
  </sheetData>
  <mergeCells count="3">
    <mergeCell ref="A13:T13"/>
    <mergeCell ref="A34:T34"/>
    <mergeCell ref="A1:T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A1" sqref="A1:O1"/>
    </sheetView>
  </sheetViews>
  <sheetFormatPr defaultColWidth="9.140625" defaultRowHeight="12.75"/>
  <sheetData>
    <row r="1" spans="1:15" ht="27.75" thickBot="1">
      <c r="A1" s="33" t="s">
        <v>300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2.75">
      <c r="A2" s="18" t="s">
        <v>2</v>
      </c>
      <c r="B2" s="2" t="s">
        <v>3</v>
      </c>
      <c r="C2" s="19" t="s">
        <v>8</v>
      </c>
      <c r="D2" s="2" t="s">
        <v>2</v>
      </c>
      <c r="E2" s="3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  <c r="M2" s="2" t="s">
        <v>18</v>
      </c>
      <c r="N2" s="2" t="s">
        <v>19</v>
      </c>
      <c r="O2" s="20" t="s">
        <v>301</v>
      </c>
    </row>
    <row r="3" spans="1:15" ht="12.75">
      <c r="A3" s="6">
        <v>1</v>
      </c>
      <c r="B3" s="6">
        <v>8</v>
      </c>
      <c r="C3" s="7" t="s">
        <v>83</v>
      </c>
      <c r="D3" s="6" t="s">
        <v>21</v>
      </c>
      <c r="E3" s="8">
        <v>0.07291666666666667</v>
      </c>
      <c r="F3" s="9">
        <v>9.2</v>
      </c>
      <c r="G3" s="9">
        <v>9.4</v>
      </c>
      <c r="H3" s="9">
        <v>9.2</v>
      </c>
      <c r="I3" s="9">
        <v>9.2</v>
      </c>
      <c r="J3" s="9">
        <v>9.1</v>
      </c>
      <c r="M3" s="9">
        <f aca="true" t="shared" si="0" ref="M3:M10">TRUNC((SUM(F3:J3)-MIN(F3:J3)-MAX(F3:J3))/3,2)-K3</f>
        <v>9.2</v>
      </c>
      <c r="N3" s="12">
        <f aca="true" t="shared" si="1" ref="N3:N10">AVERAGE(F3:J3)-K3</f>
        <v>9.22</v>
      </c>
      <c r="O3" s="21">
        <v>6</v>
      </c>
    </row>
    <row r="4" spans="1:15" ht="12.75">
      <c r="A4" s="6">
        <v>2</v>
      </c>
      <c r="B4" s="6">
        <v>7</v>
      </c>
      <c r="C4" s="7" t="s">
        <v>31</v>
      </c>
      <c r="D4" s="6" t="s">
        <v>21</v>
      </c>
      <c r="E4" s="8">
        <v>0.12847222222222224</v>
      </c>
      <c r="F4" s="9">
        <v>9.2</v>
      </c>
      <c r="G4" s="9">
        <v>9.2</v>
      </c>
      <c r="H4" s="9">
        <v>9.2</v>
      </c>
      <c r="I4" s="9">
        <v>9.1</v>
      </c>
      <c r="J4" s="9">
        <v>9</v>
      </c>
      <c r="M4" s="9">
        <f t="shared" si="0"/>
        <v>9.16</v>
      </c>
      <c r="N4" s="12">
        <f t="shared" si="1"/>
        <v>9.139999999999999</v>
      </c>
      <c r="O4" s="21">
        <v>4</v>
      </c>
    </row>
    <row r="5" spans="1:15" ht="12.75">
      <c r="A5" s="6">
        <v>3</v>
      </c>
      <c r="B5" s="6">
        <v>9</v>
      </c>
      <c r="C5" s="7" t="s">
        <v>28</v>
      </c>
      <c r="D5" s="6" t="s">
        <v>38</v>
      </c>
      <c r="E5" s="8">
        <v>0.05416666666666667</v>
      </c>
      <c r="F5" s="9">
        <v>9</v>
      </c>
      <c r="G5" s="9">
        <v>8.8</v>
      </c>
      <c r="H5" s="9">
        <v>9</v>
      </c>
      <c r="I5" s="9">
        <v>9.1</v>
      </c>
      <c r="J5" s="9">
        <v>9</v>
      </c>
      <c r="K5" s="12"/>
      <c r="M5" s="9">
        <f t="shared" si="0"/>
        <v>9</v>
      </c>
      <c r="N5" s="12">
        <f t="shared" si="1"/>
        <v>8.98</v>
      </c>
      <c r="O5" s="21">
        <v>2</v>
      </c>
    </row>
    <row r="6" spans="1:15" ht="12.75">
      <c r="A6" s="6">
        <v>4</v>
      </c>
      <c r="B6" s="6">
        <v>2</v>
      </c>
      <c r="C6" s="7" t="s">
        <v>28</v>
      </c>
      <c r="D6" s="6" t="s">
        <v>56</v>
      </c>
      <c r="E6" s="8">
        <v>0.05694444444444444</v>
      </c>
      <c r="F6" s="9">
        <v>8.8</v>
      </c>
      <c r="G6" s="9">
        <v>8.9</v>
      </c>
      <c r="H6" s="9">
        <v>8.8</v>
      </c>
      <c r="I6" s="9">
        <v>8.8</v>
      </c>
      <c r="J6" s="9">
        <v>8.9</v>
      </c>
      <c r="M6" s="9">
        <f t="shared" si="0"/>
        <v>8.83</v>
      </c>
      <c r="N6" s="12">
        <f t="shared" si="1"/>
        <v>8.84</v>
      </c>
      <c r="O6" s="21">
        <v>1</v>
      </c>
    </row>
    <row r="7" spans="1:15" ht="12.75">
      <c r="A7" s="6">
        <v>5</v>
      </c>
      <c r="B7" s="6">
        <v>5</v>
      </c>
      <c r="C7" s="7" t="s">
        <v>31</v>
      </c>
      <c r="D7" s="6" t="s">
        <v>38</v>
      </c>
      <c r="E7" s="8">
        <v>0.08958333333333333</v>
      </c>
      <c r="F7" s="9">
        <v>8.7</v>
      </c>
      <c r="G7" s="9">
        <v>8.7</v>
      </c>
      <c r="H7" s="9">
        <v>8.8</v>
      </c>
      <c r="I7" s="9">
        <v>8.9</v>
      </c>
      <c r="J7" s="9">
        <v>8.8</v>
      </c>
      <c r="M7" s="9">
        <f t="shared" si="0"/>
        <v>8.76</v>
      </c>
      <c r="N7" s="12">
        <f t="shared" si="1"/>
        <v>8.780000000000001</v>
      </c>
      <c r="O7" s="21">
        <v>1</v>
      </c>
    </row>
    <row r="8" spans="1:15" ht="12.75">
      <c r="A8" s="6">
        <v>6</v>
      </c>
      <c r="B8" s="6">
        <v>3</v>
      </c>
      <c r="C8" s="7" t="s">
        <v>49</v>
      </c>
      <c r="D8" s="6" t="s">
        <v>38</v>
      </c>
      <c r="E8" s="8">
        <v>0.15138888888888888</v>
      </c>
      <c r="F8" s="9">
        <v>8.7</v>
      </c>
      <c r="G8" s="9">
        <v>8.6</v>
      </c>
      <c r="H8" s="9">
        <v>8.6</v>
      </c>
      <c r="I8" s="9">
        <v>8.6</v>
      </c>
      <c r="J8" s="9">
        <v>8.7</v>
      </c>
      <c r="M8" s="9">
        <f t="shared" si="0"/>
        <v>8.63</v>
      </c>
      <c r="N8" s="12">
        <f t="shared" si="1"/>
        <v>8.64</v>
      </c>
      <c r="O8" s="21">
        <v>1</v>
      </c>
    </row>
    <row r="9" spans="1:15" ht="12.75">
      <c r="A9" s="6">
        <v>7</v>
      </c>
      <c r="B9" s="6">
        <v>1</v>
      </c>
      <c r="C9" s="7" t="s">
        <v>302</v>
      </c>
      <c r="D9" s="6" t="s">
        <v>21</v>
      </c>
      <c r="E9" s="8">
        <v>0.16458333333333333</v>
      </c>
      <c r="F9" s="9">
        <v>8.5</v>
      </c>
      <c r="G9" s="9">
        <v>8.5</v>
      </c>
      <c r="H9" s="9">
        <v>8.5</v>
      </c>
      <c r="I9" s="9">
        <v>8.5</v>
      </c>
      <c r="J9" s="9">
        <v>8.5</v>
      </c>
      <c r="M9" s="9">
        <f t="shared" si="0"/>
        <v>8.5</v>
      </c>
      <c r="N9" s="12">
        <f t="shared" si="1"/>
        <v>8.5</v>
      </c>
      <c r="O9" s="21">
        <v>1</v>
      </c>
    </row>
    <row r="10" spans="1:15" ht="12.75">
      <c r="A10" s="6">
        <v>8</v>
      </c>
      <c r="B10" s="6">
        <v>4</v>
      </c>
      <c r="C10" s="7" t="s">
        <v>28</v>
      </c>
      <c r="D10" s="6" t="s">
        <v>21</v>
      </c>
      <c r="E10" s="8">
        <v>0.1451388888888889</v>
      </c>
      <c r="F10" s="9">
        <v>7.6</v>
      </c>
      <c r="G10" s="9">
        <v>7.5</v>
      </c>
      <c r="H10" s="9">
        <v>7.5</v>
      </c>
      <c r="I10" s="9">
        <v>7.5</v>
      </c>
      <c r="J10" s="9">
        <v>7.5</v>
      </c>
      <c r="M10" s="9">
        <f t="shared" si="0"/>
        <v>7.5</v>
      </c>
      <c r="N10" s="12">
        <f t="shared" si="1"/>
        <v>7.5200000000000005</v>
      </c>
      <c r="O10" s="21">
        <v>1</v>
      </c>
    </row>
  </sheetData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A1" sqref="A1:R1"/>
    </sheetView>
  </sheetViews>
  <sheetFormatPr defaultColWidth="9.140625" defaultRowHeight="12.75"/>
  <cols>
    <col min="1" max="1" width="10.00390625" style="10" bestFit="1" customWidth="1"/>
    <col min="2" max="2" width="4.00390625" style="10" bestFit="1" customWidth="1"/>
    <col min="3" max="3" width="8.140625" style="0" bestFit="1" customWidth="1"/>
    <col min="4" max="4" width="9.28125" style="0" bestFit="1" customWidth="1"/>
    <col min="5" max="5" width="10.57421875" style="10" bestFit="1" customWidth="1"/>
    <col min="6" max="6" width="13.28125" style="0" bestFit="1" customWidth="1"/>
    <col min="7" max="7" width="6.00390625" style="0" bestFit="1" customWidth="1"/>
    <col min="8" max="8" width="9.8515625" style="10" bestFit="1" customWidth="1"/>
    <col min="9" max="9" width="25.8515625" style="23" customWidth="1"/>
    <col min="10" max="10" width="9.8515625" style="10" customWidth="1"/>
    <col min="11" max="11" width="25.8515625" style="23" customWidth="1"/>
    <col min="12" max="12" width="9.8515625" style="10" customWidth="1"/>
    <col min="13" max="13" width="25.8515625" style="23" customWidth="1"/>
    <col min="14" max="14" width="9.8515625" style="10" customWidth="1"/>
    <col min="15" max="15" width="25.8515625" style="23" customWidth="1"/>
    <col min="16" max="16" width="6.28125" style="10" bestFit="1" customWidth="1"/>
    <col min="17" max="17" width="9.00390625" style="0" bestFit="1" customWidth="1"/>
    <col min="18" max="18" width="10.57421875" style="0" bestFit="1" customWidth="1"/>
    <col min="19" max="16384" width="6.140625" style="0" customWidth="1"/>
  </cols>
  <sheetData>
    <row r="1" spans="1:18" ht="27.75" thickBot="1">
      <c r="A1" s="33" t="s">
        <v>303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7" ht="12.75">
      <c r="A2" s="2" t="s">
        <v>1</v>
      </c>
      <c r="B2" s="2" t="s">
        <v>4</v>
      </c>
      <c r="C2" s="2" t="s">
        <v>6</v>
      </c>
      <c r="D2" s="2" t="s">
        <v>5</v>
      </c>
      <c r="E2" s="2" t="s">
        <v>7</v>
      </c>
      <c r="F2" s="2" t="s">
        <v>8</v>
      </c>
      <c r="G2" s="3" t="s">
        <v>9</v>
      </c>
      <c r="H2" s="3" t="s">
        <v>304</v>
      </c>
      <c r="I2" s="4" t="s">
        <v>305</v>
      </c>
      <c r="J2" s="4" t="s">
        <v>320</v>
      </c>
      <c r="K2" s="4" t="s">
        <v>305</v>
      </c>
      <c r="L2" s="4" t="s">
        <v>306</v>
      </c>
      <c r="M2" s="4" t="s">
        <v>305</v>
      </c>
      <c r="N2" s="4" t="s">
        <v>306</v>
      </c>
      <c r="O2" s="4" t="s">
        <v>305</v>
      </c>
      <c r="P2" s="2" t="s">
        <v>18</v>
      </c>
      <c r="Q2" s="2" t="s">
        <v>19</v>
      </c>
    </row>
    <row r="3" spans="1:17" ht="12.75">
      <c r="A3" s="10">
        <v>1</v>
      </c>
      <c r="B3" s="10">
        <v>197</v>
      </c>
      <c r="C3" t="s">
        <v>119</v>
      </c>
      <c r="D3" t="s">
        <v>120</v>
      </c>
      <c r="E3" s="10">
        <v>1</v>
      </c>
      <c r="F3" t="s">
        <v>121</v>
      </c>
      <c r="G3" s="10" t="s">
        <v>26</v>
      </c>
      <c r="H3" s="22">
        <v>1</v>
      </c>
      <c r="I3" s="23" t="s">
        <v>307</v>
      </c>
      <c r="J3" s="22">
        <v>1</v>
      </c>
      <c r="K3" s="23" t="s">
        <v>316</v>
      </c>
      <c r="L3" s="22">
        <v>1</v>
      </c>
      <c r="M3" s="25" t="s">
        <v>309</v>
      </c>
      <c r="N3" s="22">
        <v>1</v>
      </c>
      <c r="O3" s="24" t="s">
        <v>323</v>
      </c>
      <c r="P3" s="10">
        <f aca="true" t="shared" si="0" ref="P3:P11">IF(H3&gt;0,IF(4-H3&lt;0,0,4-H3),0)+IF(J3&gt;0,IF(4-J3&lt;0,0,4-J3),0)+IF(L3&gt;0,IF(4-L3&lt;0,0,4-L3),0)+IF(N3&gt;0,IF(4-N3&lt;0,0,4-N3),0)</f>
        <v>12</v>
      </c>
      <c r="Q3" s="12">
        <f>NanduEvents!S15+IndividualEvents!S13+IndividualEvents!S210+IndividualEvents!S296</f>
        <v>37.03</v>
      </c>
    </row>
    <row r="4" spans="1:17" ht="12.75">
      <c r="A4" s="10">
        <v>2</v>
      </c>
      <c r="B4" s="10">
        <v>216</v>
      </c>
      <c r="C4" t="s">
        <v>88</v>
      </c>
      <c r="D4" t="s">
        <v>87</v>
      </c>
      <c r="E4" s="10">
        <v>1</v>
      </c>
      <c r="F4" t="s">
        <v>126</v>
      </c>
      <c r="G4" s="10" t="s">
        <v>26</v>
      </c>
      <c r="H4" s="22">
        <v>1</v>
      </c>
      <c r="I4" s="23" t="s">
        <v>322</v>
      </c>
      <c r="J4" s="22">
        <v>1</v>
      </c>
      <c r="K4" s="23" t="s">
        <v>319</v>
      </c>
      <c r="L4" s="22">
        <v>1</v>
      </c>
      <c r="M4" s="23" t="s">
        <v>318</v>
      </c>
      <c r="N4" s="22">
        <v>1</v>
      </c>
      <c r="O4" s="24" t="s">
        <v>324</v>
      </c>
      <c r="P4" s="10">
        <f t="shared" si="0"/>
        <v>12</v>
      </c>
      <c r="Q4" s="12">
        <f>IndividualEvents!S153+IndividualEvents!S126+IndividualEvents!S107+IndividualEvents!S115</f>
        <v>35.54</v>
      </c>
    </row>
    <row r="5" spans="1:17" ht="12.75">
      <c r="A5" s="10">
        <v>3</v>
      </c>
      <c r="B5" s="10">
        <v>121</v>
      </c>
      <c r="C5" t="s">
        <v>246</v>
      </c>
      <c r="D5" t="s">
        <v>247</v>
      </c>
      <c r="E5" s="10">
        <v>1</v>
      </c>
      <c r="F5" t="s">
        <v>50</v>
      </c>
      <c r="G5" s="10" t="s">
        <v>26</v>
      </c>
      <c r="H5" s="22">
        <v>4</v>
      </c>
      <c r="I5" s="25" t="s">
        <v>307</v>
      </c>
      <c r="J5" s="22">
        <v>1</v>
      </c>
      <c r="K5" s="25" t="s">
        <v>315</v>
      </c>
      <c r="L5" s="22">
        <v>1</v>
      </c>
      <c r="M5" s="25" t="s">
        <v>308</v>
      </c>
      <c r="N5" s="22">
        <v>1</v>
      </c>
      <c r="O5" s="24" t="s">
        <v>314</v>
      </c>
      <c r="P5" s="10">
        <f t="shared" si="0"/>
        <v>9</v>
      </c>
      <c r="Q5" s="12">
        <f>NanduEvents!S18+IndividualEvents!S189+IndividualEvents!S245+IndividualEvents!S311</f>
        <v>36.27</v>
      </c>
    </row>
    <row r="6" spans="1:17" ht="12.75">
      <c r="A6" s="10">
        <v>4</v>
      </c>
      <c r="B6" s="10">
        <v>124</v>
      </c>
      <c r="C6" t="s">
        <v>95</v>
      </c>
      <c r="D6" t="s">
        <v>42</v>
      </c>
      <c r="E6" s="10">
        <v>1</v>
      </c>
      <c r="F6" t="s">
        <v>212</v>
      </c>
      <c r="G6" s="10" t="s">
        <v>26</v>
      </c>
      <c r="H6" s="22">
        <v>2</v>
      </c>
      <c r="I6" s="23" t="s">
        <v>322</v>
      </c>
      <c r="J6" s="22">
        <v>2</v>
      </c>
      <c r="K6" s="23" t="s">
        <v>319</v>
      </c>
      <c r="L6" s="22">
        <v>2</v>
      </c>
      <c r="M6" s="23" t="s">
        <v>310</v>
      </c>
      <c r="N6" s="22">
        <v>2</v>
      </c>
      <c r="O6" s="24" t="s">
        <v>324</v>
      </c>
      <c r="P6" s="10">
        <f t="shared" si="0"/>
        <v>8</v>
      </c>
      <c r="Q6" s="12">
        <f>IndividualEvents!S154+IndividualEvents!S127+IndividualEvents!S276+IndividualEvents!S116</f>
        <v>35.190000000000005</v>
      </c>
    </row>
    <row r="7" spans="1:17" ht="12.75">
      <c r="A7" s="10">
        <v>5</v>
      </c>
      <c r="B7" s="10">
        <v>202</v>
      </c>
      <c r="C7" t="s">
        <v>93</v>
      </c>
      <c r="D7" t="s">
        <v>29</v>
      </c>
      <c r="E7" s="10">
        <v>1</v>
      </c>
      <c r="F7" t="s">
        <v>49</v>
      </c>
      <c r="G7" s="10" t="s">
        <v>26</v>
      </c>
      <c r="H7" s="22">
        <v>1</v>
      </c>
      <c r="I7" s="25" t="s">
        <v>311</v>
      </c>
      <c r="J7" s="22">
        <v>1</v>
      </c>
      <c r="K7" s="23" t="s">
        <v>313</v>
      </c>
      <c r="L7" s="22">
        <v>4</v>
      </c>
      <c r="M7" s="25" t="s">
        <v>314</v>
      </c>
      <c r="N7" s="22">
        <v>10</v>
      </c>
      <c r="O7" s="24" t="s">
        <v>316</v>
      </c>
      <c r="P7" s="10">
        <f t="shared" si="0"/>
        <v>6</v>
      </c>
      <c r="Q7" s="12">
        <f>NanduEvents!S36+IndividualEvents!S167+IndividualEvents!S314+IndividualEvents!S22</f>
        <v>34.459999999999994</v>
      </c>
    </row>
    <row r="8" spans="1:17" ht="12.75">
      <c r="A8" s="10">
        <v>6</v>
      </c>
      <c r="B8" s="10">
        <v>126</v>
      </c>
      <c r="C8" t="s">
        <v>95</v>
      </c>
      <c r="D8" t="s">
        <v>129</v>
      </c>
      <c r="E8" s="10">
        <v>1</v>
      </c>
      <c r="F8" t="s">
        <v>49</v>
      </c>
      <c r="G8" s="10" t="s">
        <v>26</v>
      </c>
      <c r="H8" s="22">
        <v>2</v>
      </c>
      <c r="I8" s="23" t="s">
        <v>307</v>
      </c>
      <c r="J8" s="22">
        <v>2</v>
      </c>
      <c r="K8" s="23" t="s">
        <v>321</v>
      </c>
      <c r="L8" s="22">
        <v>3</v>
      </c>
      <c r="M8" s="23" t="s">
        <v>316</v>
      </c>
      <c r="N8" s="22">
        <v>5</v>
      </c>
      <c r="O8" s="23" t="s">
        <v>309</v>
      </c>
      <c r="P8" s="22">
        <f t="shared" si="0"/>
        <v>5</v>
      </c>
      <c r="Q8" s="12">
        <f>NanduEvents!S16+IndividualEvents!S339+IndividualEvents!S15+IndividualEvents!S214</f>
        <v>36.50000000000001</v>
      </c>
    </row>
    <row r="9" spans="1:17" ht="12.75">
      <c r="A9" s="10">
        <v>7</v>
      </c>
      <c r="B9" s="10">
        <v>183</v>
      </c>
      <c r="C9" t="s">
        <v>33</v>
      </c>
      <c r="D9" t="s">
        <v>135</v>
      </c>
      <c r="E9" s="10">
        <v>1</v>
      </c>
      <c r="F9" t="s">
        <v>28</v>
      </c>
      <c r="G9" s="10" t="s">
        <v>26</v>
      </c>
      <c r="H9" s="22">
        <v>8</v>
      </c>
      <c r="I9" s="23" t="s">
        <v>307</v>
      </c>
      <c r="J9" s="22">
        <v>2</v>
      </c>
      <c r="K9" s="23" t="s">
        <v>309</v>
      </c>
      <c r="L9" s="22">
        <v>3</v>
      </c>
      <c r="M9" s="25" t="s">
        <v>314</v>
      </c>
      <c r="N9" s="22">
        <v>4</v>
      </c>
      <c r="O9" s="25" t="s">
        <v>316</v>
      </c>
      <c r="P9" s="22">
        <f t="shared" si="0"/>
        <v>3</v>
      </c>
      <c r="Q9" s="12">
        <f>NanduEvents!S22+IndividualEvents!S211+IndividualEvents!S313+IndividualEvents!S16</f>
        <v>35.46</v>
      </c>
    </row>
    <row r="10" spans="1:17" ht="12.75">
      <c r="A10" s="10">
        <v>8</v>
      </c>
      <c r="B10" s="10">
        <v>145</v>
      </c>
      <c r="C10" t="s">
        <v>119</v>
      </c>
      <c r="D10" t="s">
        <v>46</v>
      </c>
      <c r="E10" s="10">
        <v>1</v>
      </c>
      <c r="F10" t="s">
        <v>83</v>
      </c>
      <c r="G10" s="10" t="s">
        <v>26</v>
      </c>
      <c r="H10" s="22">
        <v>9</v>
      </c>
      <c r="I10" s="23" t="s">
        <v>307</v>
      </c>
      <c r="J10" s="22">
        <v>3</v>
      </c>
      <c r="K10" s="23" t="s">
        <v>309</v>
      </c>
      <c r="L10" s="22">
        <v>4</v>
      </c>
      <c r="M10" s="25" t="s">
        <v>314</v>
      </c>
      <c r="N10" s="22">
        <v>8</v>
      </c>
      <c r="O10" s="23" t="s">
        <v>316</v>
      </c>
      <c r="P10" s="22">
        <f t="shared" si="0"/>
        <v>1</v>
      </c>
      <c r="Q10" s="12">
        <f>NanduEvents!S23+IndividualEvents!S212+IndividualEvents!S315+IndividualEvents!S20</f>
        <v>34.87</v>
      </c>
    </row>
    <row r="11" spans="1:17" ht="12.75">
      <c r="A11" s="10">
        <v>9</v>
      </c>
      <c r="B11" s="10">
        <v>208</v>
      </c>
      <c r="C11" t="s">
        <v>35</v>
      </c>
      <c r="D11" t="s">
        <v>34</v>
      </c>
      <c r="E11" s="10">
        <v>1</v>
      </c>
      <c r="F11" t="s">
        <v>28</v>
      </c>
      <c r="G11" s="10" t="s">
        <v>26</v>
      </c>
      <c r="H11" s="30">
        <v>12</v>
      </c>
      <c r="I11" s="23" t="s">
        <v>307</v>
      </c>
      <c r="J11" s="22">
        <v>6</v>
      </c>
      <c r="K11" s="23" t="s">
        <v>309</v>
      </c>
      <c r="L11" s="22">
        <v>6</v>
      </c>
      <c r="M11" s="25" t="s">
        <v>314</v>
      </c>
      <c r="N11" s="22">
        <v>9</v>
      </c>
      <c r="O11" s="23" t="s">
        <v>316</v>
      </c>
      <c r="P11" s="22">
        <f t="shared" si="0"/>
        <v>0</v>
      </c>
      <c r="Q11" s="12">
        <f>NanduEvents!S27+IndividualEvents!S215+IndividualEvents!S316+IndividualEvents!S21</f>
        <v>33.980000000000004</v>
      </c>
    </row>
    <row r="13" spans="1:18" ht="27.75" thickBot="1">
      <c r="A13" s="33" t="s">
        <v>317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7" ht="12.75">
      <c r="A14" s="2" t="s">
        <v>1</v>
      </c>
      <c r="B14" s="2" t="s">
        <v>4</v>
      </c>
      <c r="C14" s="2" t="s">
        <v>6</v>
      </c>
      <c r="D14" s="2" t="s">
        <v>5</v>
      </c>
      <c r="E14" s="2" t="s">
        <v>7</v>
      </c>
      <c r="F14" s="2" t="s">
        <v>8</v>
      </c>
      <c r="G14" s="3" t="s">
        <v>9</v>
      </c>
      <c r="H14" s="3" t="s">
        <v>304</v>
      </c>
      <c r="I14" s="4" t="s">
        <v>305</v>
      </c>
      <c r="J14" s="4" t="s">
        <v>320</v>
      </c>
      <c r="K14" s="4" t="s">
        <v>305</v>
      </c>
      <c r="L14" s="4" t="s">
        <v>306</v>
      </c>
      <c r="M14" s="4" t="s">
        <v>305</v>
      </c>
      <c r="N14" s="4" t="s">
        <v>306</v>
      </c>
      <c r="O14" s="4" t="s">
        <v>305</v>
      </c>
      <c r="P14" s="2" t="s">
        <v>18</v>
      </c>
      <c r="Q14" s="2" t="s">
        <v>19</v>
      </c>
    </row>
    <row r="15" spans="1:17" ht="12.75">
      <c r="A15" s="10">
        <v>1</v>
      </c>
      <c r="B15" s="10">
        <v>125</v>
      </c>
      <c r="C15" t="s">
        <v>30</v>
      </c>
      <c r="D15" t="s">
        <v>249</v>
      </c>
      <c r="E15" s="10">
        <v>1</v>
      </c>
      <c r="F15" t="s">
        <v>250</v>
      </c>
      <c r="G15" s="10" t="s">
        <v>26</v>
      </c>
      <c r="H15" s="22">
        <v>1</v>
      </c>
      <c r="I15" s="24" t="s">
        <v>307</v>
      </c>
      <c r="J15" s="22">
        <v>1</v>
      </c>
      <c r="K15" s="24" t="s">
        <v>308</v>
      </c>
      <c r="L15" s="22">
        <v>1</v>
      </c>
      <c r="M15" s="24" t="s">
        <v>309</v>
      </c>
      <c r="N15" s="22">
        <v>1</v>
      </c>
      <c r="O15" s="24" t="s">
        <v>314</v>
      </c>
      <c r="P15" s="22">
        <f>IF(H15&gt;0,IF(4-H15&lt;0,0,4-H15),0)+IF(J15&gt;0,IF(4-J15&lt;0,0,4-J15),0)+IF(L15&gt;0,IF(4-L15&lt;0,0,4-L15),0)+IF(N15&gt;0,IF(4-N15&lt;0,0,4-N15),0)</f>
        <v>12</v>
      </c>
      <c r="Q15" s="12">
        <f>NanduEvents!S3+IndividualEvents!S225+IndividualEvents!S196+IndividualEvents!S300</f>
        <v>35.8</v>
      </c>
    </row>
    <row r="16" spans="1:17" ht="12.75">
      <c r="A16" s="10">
        <v>2</v>
      </c>
      <c r="B16" s="10">
        <v>161</v>
      </c>
      <c r="C16" t="s">
        <v>58</v>
      </c>
      <c r="D16" t="s">
        <v>57</v>
      </c>
      <c r="E16" s="10">
        <v>1</v>
      </c>
      <c r="F16" t="s">
        <v>31</v>
      </c>
      <c r="G16" s="10" t="s">
        <v>26</v>
      </c>
      <c r="H16" s="22">
        <v>2</v>
      </c>
      <c r="I16" s="24" t="s">
        <v>307</v>
      </c>
      <c r="J16" s="22">
        <v>2</v>
      </c>
      <c r="K16" s="24" t="s">
        <v>315</v>
      </c>
      <c r="L16" s="22">
        <v>2</v>
      </c>
      <c r="M16" s="24" t="s">
        <v>314</v>
      </c>
      <c r="N16" s="22">
        <v>4</v>
      </c>
      <c r="O16" s="24" t="s">
        <v>308</v>
      </c>
      <c r="P16" s="22">
        <f>IF(H16&gt;0,IF(4-H16&lt;0,0,4-H16),0)+IF(J16&gt;0,IF(4-J16&lt;0,0,4-J16),0)+IF(L16&gt;0,IF(4-L16&lt;0,0,4-L16),0)+IF(N16&gt;0,IF(4-N16&lt;0,0,4-N16),0)</f>
        <v>6</v>
      </c>
      <c r="Q16" s="12">
        <f>NanduEvents!S4+IndividualEvents!S184+IndividualEvents!S301+IndividualEvents!S228</f>
        <v>34.21</v>
      </c>
    </row>
    <row r="17" spans="1:17" ht="12.75">
      <c r="A17" s="10">
        <v>3</v>
      </c>
      <c r="B17" s="10">
        <v>198</v>
      </c>
      <c r="C17" t="s">
        <v>251</v>
      </c>
      <c r="D17" t="s">
        <v>252</v>
      </c>
      <c r="E17" s="10">
        <v>1</v>
      </c>
      <c r="F17" t="s">
        <v>31</v>
      </c>
      <c r="G17" s="10" t="s">
        <v>26</v>
      </c>
      <c r="H17" s="30">
        <v>3</v>
      </c>
      <c r="I17" s="24" t="s">
        <v>307</v>
      </c>
      <c r="J17" s="22">
        <v>1</v>
      </c>
      <c r="K17" s="24" t="s">
        <v>321</v>
      </c>
      <c r="L17" s="22">
        <v>4</v>
      </c>
      <c r="M17" s="24" t="s">
        <v>309</v>
      </c>
      <c r="N17" s="22">
        <v>5</v>
      </c>
      <c r="O17" s="24" t="s">
        <v>308</v>
      </c>
      <c r="P17" s="22">
        <f>IF(H17&gt;0,IF(4-H17&lt;0,0,4-H17),0)+IF(J17&gt;0,IF(4-J17&lt;0,0,4-J17),0)+IF(L17&gt;0,IF(4-L17&lt;0,0,4-L17),0)+IF(N17&gt;0,IF(4-N17&lt;0,0,4-N17),0)</f>
        <v>4</v>
      </c>
      <c r="Q17" s="12">
        <f>NanduEvents!S5+IndividualEvents!S327+IndividualEvents!S199+IndividualEvents!S229</f>
        <v>34.14</v>
      </c>
    </row>
  </sheetData>
  <mergeCells count="2">
    <mergeCell ref="A1:R1"/>
    <mergeCell ref="A13:R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43">
      <selection activeCell="G57" sqref="G57"/>
    </sheetView>
  </sheetViews>
  <sheetFormatPr defaultColWidth="9.140625" defaultRowHeight="12.75"/>
  <cols>
    <col min="1" max="1" width="4.00390625" style="10" bestFit="1" customWidth="1"/>
    <col min="2" max="2" width="11.140625" style="0" bestFit="1" customWidth="1"/>
    <col min="3" max="3" width="10.421875" style="0" bestFit="1" customWidth="1"/>
    <col min="4" max="4" width="8.57421875" style="0" bestFit="1" customWidth="1"/>
    <col min="5" max="5" width="6.140625" style="10" bestFit="1" customWidth="1"/>
    <col min="6" max="6" width="6.00390625" style="10" bestFit="1" customWidth="1"/>
    <col min="7" max="7" width="11.8515625" style="10" bestFit="1" customWidth="1"/>
    <col min="8" max="8" width="25.8515625" style="23" bestFit="1" customWidth="1"/>
    <col min="9" max="9" width="11.8515625" style="10" bestFit="1" customWidth="1"/>
    <col min="10" max="10" width="25.8515625" style="23" bestFit="1" customWidth="1"/>
    <col min="11" max="11" width="11.8515625" style="10" bestFit="1" customWidth="1"/>
    <col min="12" max="12" width="25.8515625" style="23" bestFit="1" customWidth="1"/>
    <col min="13" max="13" width="11.8515625" style="10" bestFit="1" customWidth="1"/>
    <col min="14" max="14" width="25.8515625" style="0" bestFit="1" customWidth="1"/>
  </cols>
  <sheetData>
    <row r="1" spans="1:17" ht="27.75" thickBot="1">
      <c r="A1" s="34" t="s">
        <v>325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26"/>
      <c r="Q1" s="26"/>
    </row>
    <row r="2" spans="1:15" ht="12.75">
      <c r="A2" s="27" t="s">
        <v>4</v>
      </c>
      <c r="B2" s="27" t="s">
        <v>6</v>
      </c>
      <c r="C2" s="27" t="s">
        <v>5</v>
      </c>
      <c r="D2" s="27" t="s">
        <v>8</v>
      </c>
      <c r="E2" s="27" t="s">
        <v>2</v>
      </c>
      <c r="F2" s="27" t="s">
        <v>9</v>
      </c>
      <c r="G2" s="27" t="s">
        <v>326</v>
      </c>
      <c r="H2" s="27" t="s">
        <v>327</v>
      </c>
      <c r="I2" s="27" t="s">
        <v>326</v>
      </c>
      <c r="J2" s="27" t="s">
        <v>328</v>
      </c>
      <c r="K2" s="27" t="s">
        <v>326</v>
      </c>
      <c r="L2" s="27" t="s">
        <v>329</v>
      </c>
      <c r="M2" s="27" t="s">
        <v>326</v>
      </c>
      <c r="N2" s="27" t="s">
        <v>330</v>
      </c>
      <c r="O2" s="27" t="s">
        <v>18</v>
      </c>
    </row>
    <row r="4" spans="1:15" ht="12.75">
      <c r="A4" s="10">
        <v>183</v>
      </c>
      <c r="B4" t="s">
        <v>33</v>
      </c>
      <c r="C4" t="s">
        <v>135</v>
      </c>
      <c r="D4" t="s">
        <v>28</v>
      </c>
      <c r="E4" s="10" t="s">
        <v>21</v>
      </c>
      <c r="F4" s="10" t="s">
        <v>26</v>
      </c>
      <c r="G4" s="10">
        <v>1</v>
      </c>
      <c r="H4" s="23" t="s">
        <v>309</v>
      </c>
      <c r="I4" s="10">
        <v>1</v>
      </c>
      <c r="J4" s="23" t="s">
        <v>314</v>
      </c>
      <c r="K4" s="10">
        <v>2</v>
      </c>
      <c r="L4" s="23" t="s">
        <v>316</v>
      </c>
      <c r="M4" s="10">
        <v>5</v>
      </c>
      <c r="N4" t="s">
        <v>307</v>
      </c>
      <c r="O4" s="10">
        <f aca="true" t="shared" si="0" ref="O4:O9">IF(G4&gt;0,IF(4-G4&lt;0,0,4-G4),0)+IF(I4&gt;0,IF(4-I4&lt;0,0,4-I4),0)</f>
        <v>6</v>
      </c>
    </row>
    <row r="5" spans="1:15" ht="12.75">
      <c r="A5" s="10">
        <v>159</v>
      </c>
      <c r="B5" t="s">
        <v>166</v>
      </c>
      <c r="C5" t="s">
        <v>271</v>
      </c>
      <c r="D5" t="s">
        <v>28</v>
      </c>
      <c r="E5" s="10" t="s">
        <v>21</v>
      </c>
      <c r="F5" s="10" t="s">
        <v>26</v>
      </c>
      <c r="G5" s="10">
        <v>1</v>
      </c>
      <c r="H5" s="23" t="s">
        <v>310</v>
      </c>
      <c r="I5" s="31">
        <v>2</v>
      </c>
      <c r="J5" s="32" t="s">
        <v>323</v>
      </c>
      <c r="K5" s="31"/>
      <c r="L5" s="32"/>
      <c r="M5" s="31"/>
      <c r="O5" s="10">
        <f t="shared" si="0"/>
        <v>5</v>
      </c>
    </row>
    <row r="6" spans="1:15" ht="12.75">
      <c r="A6" s="10">
        <v>160</v>
      </c>
      <c r="B6" t="s">
        <v>258</v>
      </c>
      <c r="C6" t="s">
        <v>63</v>
      </c>
      <c r="D6" t="s">
        <v>28</v>
      </c>
      <c r="E6" s="10" t="s">
        <v>21</v>
      </c>
      <c r="F6" s="10" t="s">
        <v>26</v>
      </c>
      <c r="G6" s="10">
        <v>1</v>
      </c>
      <c r="H6" s="23" t="s">
        <v>308</v>
      </c>
      <c r="I6" s="28">
        <v>3</v>
      </c>
      <c r="J6" s="23" t="s">
        <v>307</v>
      </c>
      <c r="O6" s="10">
        <f t="shared" si="0"/>
        <v>4</v>
      </c>
    </row>
    <row r="7" spans="1:15" ht="12.75">
      <c r="A7" s="10">
        <v>153</v>
      </c>
      <c r="B7" t="s">
        <v>231</v>
      </c>
      <c r="C7" t="s">
        <v>232</v>
      </c>
      <c r="D7" t="s">
        <v>28</v>
      </c>
      <c r="E7" s="10" t="s">
        <v>21</v>
      </c>
      <c r="F7" s="10" t="s">
        <v>26</v>
      </c>
      <c r="G7" s="10">
        <v>1</v>
      </c>
      <c r="H7" s="23" t="s">
        <v>322</v>
      </c>
      <c r="I7" s="31">
        <v>3</v>
      </c>
      <c r="J7" s="32" t="s">
        <v>323</v>
      </c>
      <c r="K7" s="31"/>
      <c r="L7" s="32"/>
      <c r="M7" s="31"/>
      <c r="O7" s="10">
        <f t="shared" si="0"/>
        <v>4</v>
      </c>
    </row>
    <row r="8" spans="1:15" ht="12.75">
      <c r="A8" s="10">
        <v>184</v>
      </c>
      <c r="B8" t="s">
        <v>104</v>
      </c>
      <c r="C8" t="s">
        <v>48</v>
      </c>
      <c r="D8" t="s">
        <v>28</v>
      </c>
      <c r="E8" s="10" t="s">
        <v>21</v>
      </c>
      <c r="F8" s="10" t="s">
        <v>26</v>
      </c>
      <c r="G8" s="10">
        <v>1</v>
      </c>
      <c r="H8" s="23" t="s">
        <v>315</v>
      </c>
      <c r="I8" s="6">
        <v>3</v>
      </c>
      <c r="J8" s="32" t="s">
        <v>308</v>
      </c>
      <c r="K8" s="31"/>
      <c r="L8" s="32"/>
      <c r="M8" s="31"/>
      <c r="O8" s="10">
        <f t="shared" si="0"/>
        <v>4</v>
      </c>
    </row>
    <row r="9" spans="1:15" ht="12.75">
      <c r="A9" s="10">
        <v>208</v>
      </c>
      <c r="B9" t="s">
        <v>35</v>
      </c>
      <c r="C9" t="s">
        <v>34</v>
      </c>
      <c r="D9" t="s">
        <v>28</v>
      </c>
      <c r="E9" s="10" t="s">
        <v>21</v>
      </c>
      <c r="F9" s="10" t="s">
        <v>26</v>
      </c>
      <c r="G9" s="10">
        <v>4</v>
      </c>
      <c r="H9" s="23" t="s">
        <v>314</v>
      </c>
      <c r="I9" s="6">
        <v>5</v>
      </c>
      <c r="J9" s="32" t="s">
        <v>316</v>
      </c>
      <c r="K9" s="6">
        <v>5</v>
      </c>
      <c r="L9" s="32" t="s">
        <v>309</v>
      </c>
      <c r="M9" s="6">
        <v>7</v>
      </c>
      <c r="N9" t="s">
        <v>307</v>
      </c>
      <c r="O9" s="10">
        <f t="shared" si="0"/>
        <v>0</v>
      </c>
    </row>
    <row r="12" spans="1:15" ht="12.75">
      <c r="A12" s="10">
        <v>102</v>
      </c>
      <c r="B12" t="s">
        <v>253</v>
      </c>
      <c r="C12" t="s">
        <v>79</v>
      </c>
      <c r="D12" t="s">
        <v>28</v>
      </c>
      <c r="E12" s="10" t="s">
        <v>38</v>
      </c>
      <c r="F12" s="10" t="s">
        <v>22</v>
      </c>
      <c r="G12" s="10">
        <v>1</v>
      </c>
      <c r="H12" s="23" t="s">
        <v>323</v>
      </c>
      <c r="I12" s="10">
        <v>1</v>
      </c>
      <c r="J12" s="23" t="s">
        <v>321</v>
      </c>
      <c r="O12" s="10">
        <f aca="true" t="shared" si="1" ref="O12:O17">IF(G12&gt;0,IF(4-G12&lt;0,0,4-G12),0)+IF(I12&gt;0,IF(4-I12&lt;0,0,4-I12),0)</f>
        <v>6</v>
      </c>
    </row>
    <row r="13" spans="1:15" ht="12.75">
      <c r="A13" s="10">
        <v>190</v>
      </c>
      <c r="B13" t="s">
        <v>101</v>
      </c>
      <c r="C13" t="s">
        <v>62</v>
      </c>
      <c r="D13" t="s">
        <v>28</v>
      </c>
      <c r="E13" s="10" t="s">
        <v>38</v>
      </c>
      <c r="F13" s="10" t="s">
        <v>32</v>
      </c>
      <c r="G13" s="10">
        <v>1</v>
      </c>
      <c r="H13" s="23" t="s">
        <v>310</v>
      </c>
      <c r="I13" s="10">
        <v>1</v>
      </c>
      <c r="J13" s="23" t="s">
        <v>321</v>
      </c>
      <c r="O13" s="10">
        <f t="shared" si="1"/>
        <v>6</v>
      </c>
    </row>
    <row r="14" spans="1:15" ht="12.75">
      <c r="A14" s="10">
        <v>138</v>
      </c>
      <c r="B14" t="s">
        <v>165</v>
      </c>
      <c r="C14" t="s">
        <v>71</v>
      </c>
      <c r="D14" t="s">
        <v>28</v>
      </c>
      <c r="E14" s="10" t="s">
        <v>38</v>
      </c>
      <c r="F14" s="10" t="s">
        <v>32</v>
      </c>
      <c r="G14" s="10">
        <v>1</v>
      </c>
      <c r="H14" s="23" t="s">
        <v>311</v>
      </c>
      <c r="I14" s="10">
        <v>2</v>
      </c>
      <c r="J14" s="23" t="s">
        <v>322</v>
      </c>
      <c r="K14" s="10">
        <v>3</v>
      </c>
      <c r="L14" s="23" t="s">
        <v>307</v>
      </c>
      <c r="O14" s="10">
        <f t="shared" si="1"/>
        <v>5</v>
      </c>
    </row>
    <row r="15" spans="1:15" ht="12.75">
      <c r="A15" s="10">
        <v>142</v>
      </c>
      <c r="B15" t="s">
        <v>277</v>
      </c>
      <c r="C15" t="s">
        <v>278</v>
      </c>
      <c r="D15" t="s">
        <v>28</v>
      </c>
      <c r="E15" s="10" t="s">
        <v>38</v>
      </c>
      <c r="F15" s="10" t="s">
        <v>22</v>
      </c>
      <c r="G15" s="10">
        <v>1</v>
      </c>
      <c r="H15" s="23" t="s">
        <v>323</v>
      </c>
      <c r="I15" s="10">
        <v>2</v>
      </c>
      <c r="J15" s="23" t="s">
        <v>314</v>
      </c>
      <c r="O15" s="10">
        <f t="shared" si="1"/>
        <v>5</v>
      </c>
    </row>
    <row r="16" spans="1:15" ht="12.75">
      <c r="A16" s="10">
        <v>107</v>
      </c>
      <c r="B16" t="s">
        <v>192</v>
      </c>
      <c r="C16" t="s">
        <v>193</v>
      </c>
      <c r="D16" t="s">
        <v>28</v>
      </c>
      <c r="E16" s="10" t="s">
        <v>38</v>
      </c>
      <c r="F16" s="10" t="s">
        <v>32</v>
      </c>
      <c r="G16" s="10">
        <v>2</v>
      </c>
      <c r="H16" s="23" t="s">
        <v>307</v>
      </c>
      <c r="I16" s="10">
        <v>2</v>
      </c>
      <c r="J16" s="23" t="s">
        <v>309</v>
      </c>
      <c r="O16" s="10">
        <f t="shared" si="1"/>
        <v>4</v>
      </c>
    </row>
    <row r="17" spans="1:15" ht="12.75">
      <c r="A17" s="10">
        <v>162</v>
      </c>
      <c r="B17" t="s">
        <v>115</v>
      </c>
      <c r="C17" t="s">
        <v>39</v>
      </c>
      <c r="D17" t="s">
        <v>28</v>
      </c>
      <c r="E17" s="10" t="s">
        <v>38</v>
      </c>
      <c r="F17" s="10" t="s">
        <v>32</v>
      </c>
      <c r="G17" s="10">
        <v>2</v>
      </c>
      <c r="H17" s="23" t="s">
        <v>316</v>
      </c>
      <c r="I17" s="6">
        <v>4</v>
      </c>
      <c r="J17" s="23" t="s">
        <v>310</v>
      </c>
      <c r="O17" s="10">
        <f t="shared" si="1"/>
        <v>2</v>
      </c>
    </row>
    <row r="20" spans="1:15" ht="12.75">
      <c r="A20" s="10">
        <v>154</v>
      </c>
      <c r="B20" t="s">
        <v>99</v>
      </c>
      <c r="C20" t="s">
        <v>204</v>
      </c>
      <c r="D20" t="s">
        <v>28</v>
      </c>
      <c r="E20" s="10" t="s">
        <v>56</v>
      </c>
      <c r="F20" s="10" t="s">
        <v>32</v>
      </c>
      <c r="G20" s="10">
        <v>1</v>
      </c>
      <c r="H20" s="23" t="s">
        <v>322</v>
      </c>
      <c r="I20" s="10">
        <v>1</v>
      </c>
      <c r="J20" s="23" t="s">
        <v>318</v>
      </c>
      <c r="K20" s="10">
        <v>1</v>
      </c>
      <c r="L20" t="s">
        <v>319</v>
      </c>
      <c r="M20" s="10">
        <v>7</v>
      </c>
      <c r="N20" t="s">
        <v>307</v>
      </c>
      <c r="O20" s="10">
        <f aca="true" t="shared" si="2" ref="O20:O25">IF(G20&gt;0,IF(4-G20&lt;0,0,4-G20),0)+IF(I20&gt;0,IF(4-I20&lt;0,0,4-I20),0)</f>
        <v>6</v>
      </c>
    </row>
    <row r="21" spans="1:15" ht="12.75">
      <c r="A21" s="10">
        <v>156</v>
      </c>
      <c r="B21" t="s">
        <v>222</v>
      </c>
      <c r="C21" t="s">
        <v>223</v>
      </c>
      <c r="D21" t="s">
        <v>28</v>
      </c>
      <c r="E21" s="10" t="s">
        <v>56</v>
      </c>
      <c r="F21" s="10" t="s">
        <v>32</v>
      </c>
      <c r="G21" s="10">
        <v>1</v>
      </c>
      <c r="H21" s="23" t="s">
        <v>310</v>
      </c>
      <c r="I21" s="10">
        <v>1</v>
      </c>
      <c r="J21" s="23" t="s">
        <v>324</v>
      </c>
      <c r="K21" s="10">
        <v>1</v>
      </c>
      <c r="L21" s="23" t="s">
        <v>312</v>
      </c>
      <c r="O21" s="10">
        <f t="shared" si="2"/>
        <v>6</v>
      </c>
    </row>
    <row r="22" spans="1:15" ht="12.75">
      <c r="A22" s="10">
        <v>176</v>
      </c>
      <c r="B22" t="s">
        <v>230</v>
      </c>
      <c r="C22" t="s">
        <v>84</v>
      </c>
      <c r="D22" t="s">
        <v>28</v>
      </c>
      <c r="E22" s="10" t="s">
        <v>56</v>
      </c>
      <c r="F22" s="10" t="s">
        <v>22</v>
      </c>
      <c r="G22" s="10">
        <v>1</v>
      </c>
      <c r="H22" s="23" t="s">
        <v>322</v>
      </c>
      <c r="I22" s="10">
        <v>1</v>
      </c>
      <c r="J22" s="23" t="s">
        <v>308</v>
      </c>
      <c r="O22" s="10">
        <f t="shared" si="2"/>
        <v>6</v>
      </c>
    </row>
    <row r="23" spans="1:15" ht="12.75">
      <c r="A23" s="10">
        <v>191</v>
      </c>
      <c r="B23" t="s">
        <v>155</v>
      </c>
      <c r="C23" t="s">
        <v>156</v>
      </c>
      <c r="D23" t="s">
        <v>28</v>
      </c>
      <c r="E23" s="10" t="s">
        <v>56</v>
      </c>
      <c r="F23" s="10" t="s">
        <v>32</v>
      </c>
      <c r="G23" s="10">
        <v>1</v>
      </c>
      <c r="H23" s="23" t="s">
        <v>307</v>
      </c>
      <c r="I23" s="10">
        <v>3</v>
      </c>
      <c r="J23" s="23" t="s">
        <v>315</v>
      </c>
      <c r="O23" s="10">
        <f t="shared" si="2"/>
        <v>4</v>
      </c>
    </row>
    <row r="24" spans="1:15" ht="12.75">
      <c r="A24" s="10">
        <v>144</v>
      </c>
      <c r="B24" t="s">
        <v>205</v>
      </c>
      <c r="C24" t="s">
        <v>42</v>
      </c>
      <c r="D24" t="s">
        <v>28</v>
      </c>
      <c r="E24" s="10" t="s">
        <v>56</v>
      </c>
      <c r="F24" s="10" t="s">
        <v>32</v>
      </c>
      <c r="G24" s="10">
        <v>2</v>
      </c>
      <c r="H24" s="23" t="s">
        <v>315</v>
      </c>
      <c r="I24" s="10">
        <v>8</v>
      </c>
      <c r="J24" s="23" t="s">
        <v>307</v>
      </c>
      <c r="O24" s="10">
        <f t="shared" si="2"/>
        <v>2</v>
      </c>
    </row>
    <row r="25" spans="1:15" ht="12.75">
      <c r="A25" s="10">
        <v>150</v>
      </c>
      <c r="B25" t="s">
        <v>43</v>
      </c>
      <c r="C25" t="s">
        <v>133</v>
      </c>
      <c r="D25" t="s">
        <v>28</v>
      </c>
      <c r="E25" s="10" t="s">
        <v>56</v>
      </c>
      <c r="F25" s="10" t="s">
        <v>32</v>
      </c>
      <c r="G25" s="10">
        <v>3</v>
      </c>
      <c r="H25" s="23" t="s">
        <v>308</v>
      </c>
      <c r="I25" s="10">
        <v>5</v>
      </c>
      <c r="J25" s="23" t="s">
        <v>307</v>
      </c>
      <c r="O25" s="10">
        <f t="shared" si="2"/>
        <v>1</v>
      </c>
    </row>
    <row r="28" spans="1:15" ht="12.75">
      <c r="A28" s="10">
        <v>109</v>
      </c>
      <c r="B28" t="s">
        <v>282</v>
      </c>
      <c r="C28" t="s">
        <v>283</v>
      </c>
      <c r="D28" t="s">
        <v>49</v>
      </c>
      <c r="E28" s="10" t="s">
        <v>21</v>
      </c>
      <c r="F28" s="10" t="s">
        <v>32</v>
      </c>
      <c r="G28" s="10">
        <v>2</v>
      </c>
      <c r="H28" s="23" t="s">
        <v>321</v>
      </c>
      <c r="I28" s="10">
        <v>3</v>
      </c>
      <c r="J28" s="23" t="s">
        <v>314</v>
      </c>
      <c r="O28" s="10">
        <f aca="true" t="shared" si="3" ref="O28:O33">IF(G28&gt;0,IF(4-G28&lt;0,0,4-G28),0)+IF(I28&gt;0,IF(4-I28&lt;0,0,4-I28),0)</f>
        <v>3</v>
      </c>
    </row>
    <row r="29" spans="1:15" ht="12.75">
      <c r="A29" s="10">
        <v>201</v>
      </c>
      <c r="B29" t="s">
        <v>75</v>
      </c>
      <c r="C29" t="s">
        <v>122</v>
      </c>
      <c r="D29" t="s">
        <v>49</v>
      </c>
      <c r="E29" s="10" t="s">
        <v>21</v>
      </c>
      <c r="F29" s="10" t="s">
        <v>26</v>
      </c>
      <c r="G29" s="10">
        <v>2</v>
      </c>
      <c r="H29" s="23" t="s">
        <v>307</v>
      </c>
      <c r="I29" s="10">
        <v>6</v>
      </c>
      <c r="J29" s="23" t="s">
        <v>309</v>
      </c>
      <c r="K29" s="10">
        <v>7</v>
      </c>
      <c r="L29" s="23" t="s">
        <v>316</v>
      </c>
      <c r="O29" s="10">
        <f t="shared" si="3"/>
        <v>2</v>
      </c>
    </row>
    <row r="30" spans="1:15" ht="12.75">
      <c r="A30" s="10">
        <v>187</v>
      </c>
      <c r="B30" t="s">
        <v>266</v>
      </c>
      <c r="C30" t="s">
        <v>267</v>
      </c>
      <c r="D30" t="s">
        <v>49</v>
      </c>
      <c r="E30" s="10" t="s">
        <v>21</v>
      </c>
      <c r="F30" s="10" t="s">
        <v>26</v>
      </c>
      <c r="G30" s="10">
        <v>2</v>
      </c>
      <c r="H30" s="23" t="s">
        <v>308</v>
      </c>
      <c r="I30" s="10">
        <v>5</v>
      </c>
      <c r="J30" s="23" t="s">
        <v>314</v>
      </c>
      <c r="K30" s="10">
        <v>8</v>
      </c>
      <c r="L30" s="23" t="s">
        <v>307</v>
      </c>
      <c r="O30" s="10">
        <f t="shared" si="3"/>
        <v>2</v>
      </c>
    </row>
    <row r="31" spans="1:15" ht="12.75">
      <c r="A31" s="10">
        <v>108</v>
      </c>
      <c r="B31" t="s">
        <v>157</v>
      </c>
      <c r="C31" t="s">
        <v>158</v>
      </c>
      <c r="D31" t="s">
        <v>49</v>
      </c>
      <c r="E31" s="10" t="s">
        <v>21</v>
      </c>
      <c r="F31" s="10" t="s">
        <v>32</v>
      </c>
      <c r="G31" s="10">
        <v>2</v>
      </c>
      <c r="H31" s="23" t="s">
        <v>310</v>
      </c>
      <c r="I31" s="10">
        <v>4</v>
      </c>
      <c r="J31" s="23" t="s">
        <v>323</v>
      </c>
      <c r="K31" s="10">
        <v>5</v>
      </c>
      <c r="L31" s="23" t="s">
        <v>307</v>
      </c>
      <c r="O31" s="10">
        <f t="shared" si="3"/>
        <v>2</v>
      </c>
    </row>
    <row r="32" spans="1:15" ht="12.75">
      <c r="A32" s="10">
        <v>180</v>
      </c>
      <c r="B32" t="s">
        <v>127</v>
      </c>
      <c r="C32" t="s">
        <v>128</v>
      </c>
      <c r="D32" t="s">
        <v>49</v>
      </c>
      <c r="E32" s="10" t="s">
        <v>21</v>
      </c>
      <c r="F32" s="10" t="s">
        <v>26</v>
      </c>
      <c r="G32" s="10">
        <v>2</v>
      </c>
      <c r="H32" s="23" t="s">
        <v>331</v>
      </c>
      <c r="I32" s="10">
        <v>8</v>
      </c>
      <c r="J32" s="23" t="s">
        <v>316</v>
      </c>
      <c r="O32" s="10">
        <f>IF(G32&gt;0,IF(4-G32&lt;0,0,4-G32),0)+IF(I32&gt;0,IF(4-I32&lt;0,0,4-I32),0)</f>
        <v>2</v>
      </c>
    </row>
    <row r="33" spans="1:15" ht="12.75">
      <c r="A33" s="10">
        <v>186</v>
      </c>
      <c r="B33" t="s">
        <v>77</v>
      </c>
      <c r="C33" t="s">
        <v>94</v>
      </c>
      <c r="D33" t="s">
        <v>49</v>
      </c>
      <c r="E33" s="10" t="s">
        <v>21</v>
      </c>
      <c r="F33" s="10" t="s">
        <v>26</v>
      </c>
      <c r="G33" s="10">
        <v>3</v>
      </c>
      <c r="H33" s="23" t="s">
        <v>316</v>
      </c>
      <c r="I33" s="10">
        <v>3</v>
      </c>
      <c r="J33" s="23" t="s">
        <v>309</v>
      </c>
      <c r="K33" s="10">
        <v>4</v>
      </c>
      <c r="L33" s="23" t="s">
        <v>307</v>
      </c>
      <c r="O33" s="10">
        <f t="shared" si="3"/>
        <v>2</v>
      </c>
    </row>
    <row r="36" spans="1:15" ht="12.75">
      <c r="A36" s="10">
        <v>170</v>
      </c>
      <c r="B36" t="s">
        <v>173</v>
      </c>
      <c r="C36" t="s">
        <v>236</v>
      </c>
      <c r="D36" t="s">
        <v>49</v>
      </c>
      <c r="E36" s="10" t="s">
        <v>38</v>
      </c>
      <c r="F36" s="10" t="s">
        <v>32</v>
      </c>
      <c r="G36" s="10">
        <v>1</v>
      </c>
      <c r="H36" s="23" t="s">
        <v>331</v>
      </c>
      <c r="I36" s="10">
        <v>1</v>
      </c>
      <c r="J36" s="23" t="s">
        <v>312</v>
      </c>
      <c r="K36" s="10">
        <v>2</v>
      </c>
      <c r="L36" s="23" t="s">
        <v>313</v>
      </c>
      <c r="M36" s="6">
        <v>3</v>
      </c>
      <c r="N36" t="s">
        <v>321</v>
      </c>
      <c r="O36" s="10">
        <f aca="true" t="shared" si="4" ref="O36:O41">IF(G36&gt;0,IF(4-G36&lt;0,0,4-G36),0)+IF(I36&gt;0,IF(4-I36&lt;0,0,4-I36),0)</f>
        <v>6</v>
      </c>
    </row>
    <row r="37" spans="1:15" ht="12.75">
      <c r="A37" s="10">
        <v>126</v>
      </c>
      <c r="B37" t="s">
        <v>95</v>
      </c>
      <c r="C37" t="s">
        <v>129</v>
      </c>
      <c r="D37" t="s">
        <v>49</v>
      </c>
      <c r="E37" s="10" t="s">
        <v>38</v>
      </c>
      <c r="F37" s="10" t="s">
        <v>26</v>
      </c>
      <c r="G37" s="10">
        <v>1</v>
      </c>
      <c r="H37" s="23" t="s">
        <v>307</v>
      </c>
      <c r="I37" s="10">
        <v>1</v>
      </c>
      <c r="J37" s="23" t="s">
        <v>316</v>
      </c>
      <c r="K37" s="10">
        <v>2</v>
      </c>
      <c r="L37" s="23" t="s">
        <v>321</v>
      </c>
      <c r="M37" s="6">
        <v>4</v>
      </c>
      <c r="N37" s="23" t="s">
        <v>309</v>
      </c>
      <c r="O37" s="10">
        <f t="shared" si="4"/>
        <v>6</v>
      </c>
    </row>
    <row r="38" spans="1:15" ht="12.75">
      <c r="A38" s="10">
        <v>202</v>
      </c>
      <c r="B38" t="s">
        <v>93</v>
      </c>
      <c r="C38" t="s">
        <v>29</v>
      </c>
      <c r="D38" t="s">
        <v>49</v>
      </c>
      <c r="E38" s="10" t="s">
        <v>38</v>
      </c>
      <c r="F38" s="10" t="s">
        <v>26</v>
      </c>
      <c r="G38" s="10">
        <v>1</v>
      </c>
      <c r="H38" s="23" t="s">
        <v>331</v>
      </c>
      <c r="I38" s="10">
        <v>1</v>
      </c>
      <c r="J38" s="23" t="s">
        <v>313</v>
      </c>
      <c r="K38" s="10">
        <v>2</v>
      </c>
      <c r="L38" s="23" t="s">
        <v>314</v>
      </c>
      <c r="M38" s="6">
        <v>6</v>
      </c>
      <c r="N38" s="23" t="s">
        <v>316</v>
      </c>
      <c r="O38" s="10">
        <f t="shared" si="4"/>
        <v>6</v>
      </c>
    </row>
    <row r="39" spans="1:15" ht="12.75">
      <c r="A39" s="10">
        <v>194</v>
      </c>
      <c r="B39" t="s">
        <v>170</v>
      </c>
      <c r="C39" t="s">
        <v>48</v>
      </c>
      <c r="D39" t="s">
        <v>49</v>
      </c>
      <c r="E39" s="10" t="s">
        <v>38</v>
      </c>
      <c r="F39" s="10" t="s">
        <v>22</v>
      </c>
      <c r="G39" s="10">
        <v>1</v>
      </c>
      <c r="H39" s="23" t="s">
        <v>309</v>
      </c>
      <c r="I39" s="10">
        <v>2</v>
      </c>
      <c r="J39" s="23" t="s">
        <v>307</v>
      </c>
      <c r="M39" s="6"/>
      <c r="O39" s="10">
        <f t="shared" si="4"/>
        <v>5</v>
      </c>
    </row>
    <row r="40" spans="1:15" ht="12.75">
      <c r="A40" s="10">
        <v>146</v>
      </c>
      <c r="B40" t="s">
        <v>37</v>
      </c>
      <c r="C40" t="s">
        <v>191</v>
      </c>
      <c r="D40" t="s">
        <v>49</v>
      </c>
      <c r="E40" s="10" t="s">
        <v>38</v>
      </c>
      <c r="F40" s="10" t="s">
        <v>32</v>
      </c>
      <c r="G40" s="10">
        <v>1</v>
      </c>
      <c r="H40" s="23" t="s">
        <v>314</v>
      </c>
      <c r="I40" s="10">
        <v>3</v>
      </c>
      <c r="J40" s="23" t="s">
        <v>307</v>
      </c>
      <c r="O40" s="10">
        <f t="shared" si="4"/>
        <v>4</v>
      </c>
    </row>
    <row r="41" spans="1:15" ht="12.75">
      <c r="A41" s="10">
        <v>110</v>
      </c>
      <c r="B41" t="s">
        <v>151</v>
      </c>
      <c r="C41" t="s">
        <v>152</v>
      </c>
      <c r="D41" t="s">
        <v>49</v>
      </c>
      <c r="E41" s="10" t="s">
        <v>38</v>
      </c>
      <c r="F41" s="10" t="s">
        <v>32</v>
      </c>
      <c r="G41" s="10">
        <v>3</v>
      </c>
      <c r="H41" s="23" t="s">
        <v>310</v>
      </c>
      <c r="I41" s="10">
        <v>6</v>
      </c>
      <c r="J41" s="23" t="s">
        <v>307</v>
      </c>
      <c r="O41" s="10">
        <f t="shared" si="4"/>
        <v>1</v>
      </c>
    </row>
    <row r="42" ht="12.75">
      <c r="O42" s="10"/>
    </row>
    <row r="44" spans="1:15" ht="12.75">
      <c r="A44" s="10">
        <v>135</v>
      </c>
      <c r="B44" t="s">
        <v>189</v>
      </c>
      <c r="C44" t="s">
        <v>190</v>
      </c>
      <c r="D44" t="s">
        <v>44</v>
      </c>
      <c r="E44" s="10" t="s">
        <v>21</v>
      </c>
      <c r="F44" s="10" t="s">
        <v>32</v>
      </c>
      <c r="G44" s="10">
        <v>1</v>
      </c>
      <c r="H44" s="23" t="s">
        <v>307</v>
      </c>
      <c r="I44" s="10">
        <v>1</v>
      </c>
      <c r="J44" s="23" t="s">
        <v>308</v>
      </c>
      <c r="N44" s="23"/>
      <c r="O44" s="10">
        <f aca="true" t="shared" si="5" ref="O44:O49">IF(G44&gt;0,IF(4-G44&lt;0,0,4-G44),0)+IF(I44&gt;0,IF(4-I44&lt;0,0,4-I44),0)</f>
        <v>6</v>
      </c>
    </row>
    <row r="45" spans="1:15" ht="12.75">
      <c r="A45" s="10">
        <v>193</v>
      </c>
      <c r="B45" t="s">
        <v>289</v>
      </c>
      <c r="C45" t="s">
        <v>84</v>
      </c>
      <c r="D45" t="s">
        <v>44</v>
      </c>
      <c r="E45" s="10" t="s">
        <v>21</v>
      </c>
      <c r="F45" s="10" t="s">
        <v>26</v>
      </c>
      <c r="G45" s="10">
        <v>3</v>
      </c>
      <c r="H45" s="23" t="s">
        <v>321</v>
      </c>
      <c r="I45" s="10">
        <v>9</v>
      </c>
      <c r="J45" s="23" t="s">
        <v>307</v>
      </c>
      <c r="O45" s="10">
        <f t="shared" si="5"/>
        <v>1</v>
      </c>
    </row>
    <row r="46" spans="1:15" ht="12.75">
      <c r="A46" s="10">
        <v>140</v>
      </c>
      <c r="B46" t="s">
        <v>290</v>
      </c>
      <c r="C46" t="s">
        <v>291</v>
      </c>
      <c r="D46" t="s">
        <v>44</v>
      </c>
      <c r="E46" s="10" t="s">
        <v>21</v>
      </c>
      <c r="F46" s="10" t="s">
        <v>26</v>
      </c>
      <c r="G46" s="10">
        <v>6</v>
      </c>
      <c r="H46" s="23" t="s">
        <v>307</v>
      </c>
      <c r="O46" s="10">
        <f t="shared" si="5"/>
        <v>0</v>
      </c>
    </row>
    <row r="47" spans="1:15" ht="12.75">
      <c r="A47" s="10">
        <v>155</v>
      </c>
      <c r="B47" t="s">
        <v>292</v>
      </c>
      <c r="C47" t="s">
        <v>293</v>
      </c>
      <c r="D47" t="s">
        <v>44</v>
      </c>
      <c r="E47" s="10" t="s">
        <v>21</v>
      </c>
      <c r="F47" s="10" t="s">
        <v>26</v>
      </c>
      <c r="G47" s="10">
        <v>8</v>
      </c>
      <c r="H47" s="23" t="s">
        <v>307</v>
      </c>
      <c r="O47" s="10">
        <f t="shared" si="5"/>
        <v>0</v>
      </c>
    </row>
    <row r="48" spans="1:15" ht="12.75">
      <c r="A48" s="10">
        <v>141</v>
      </c>
      <c r="B48" t="s">
        <v>43</v>
      </c>
      <c r="C48" t="s">
        <v>24</v>
      </c>
      <c r="D48" t="s">
        <v>44</v>
      </c>
      <c r="E48" s="10" t="s">
        <v>21</v>
      </c>
      <c r="F48" s="10" t="s">
        <v>32</v>
      </c>
      <c r="G48" s="10">
        <v>4</v>
      </c>
      <c r="H48" s="23" t="s">
        <v>307</v>
      </c>
      <c r="O48" s="10">
        <f t="shared" si="5"/>
        <v>0</v>
      </c>
    </row>
    <row r="49" spans="1:15" ht="12.75">
      <c r="A49" s="10">
        <v>200</v>
      </c>
      <c r="B49" t="s">
        <v>332</v>
      </c>
      <c r="C49" t="s">
        <v>51</v>
      </c>
      <c r="D49" t="s">
        <v>44</v>
      </c>
      <c r="E49" s="10" t="s">
        <v>21</v>
      </c>
      <c r="F49" s="10" t="s">
        <v>32</v>
      </c>
      <c r="O49" s="10">
        <f t="shared" si="5"/>
        <v>0</v>
      </c>
    </row>
    <row r="52" spans="1:15" ht="12.75">
      <c r="A52" s="10">
        <v>168</v>
      </c>
      <c r="B52" t="s">
        <v>116</v>
      </c>
      <c r="C52" t="s">
        <v>117</v>
      </c>
      <c r="D52" t="s">
        <v>31</v>
      </c>
      <c r="E52" s="10" t="s">
        <v>21</v>
      </c>
      <c r="F52" s="10" t="s">
        <v>26</v>
      </c>
      <c r="G52" s="10">
        <v>1</v>
      </c>
      <c r="H52" s="23" t="s">
        <v>316</v>
      </c>
      <c r="I52" s="10">
        <v>1</v>
      </c>
      <c r="J52" s="23" t="s">
        <v>315</v>
      </c>
      <c r="K52" s="10">
        <v>4</v>
      </c>
      <c r="L52" s="23" t="s">
        <v>307</v>
      </c>
      <c r="O52" s="10">
        <f aca="true" t="shared" si="6" ref="O52:O57">IF(G52&gt;0,IF(4-G52&lt;0,0,4-G52),0)+IF(I52&gt;0,IF(4-I52&lt;0,0,4-I52),0)</f>
        <v>6</v>
      </c>
    </row>
    <row r="53" spans="1:15" ht="12.75">
      <c r="A53" s="10">
        <v>161</v>
      </c>
      <c r="B53" t="s">
        <v>58</v>
      </c>
      <c r="C53" t="s">
        <v>57</v>
      </c>
      <c r="D53" t="s">
        <v>31</v>
      </c>
      <c r="E53" s="10" t="s">
        <v>21</v>
      </c>
      <c r="F53" s="10" t="s">
        <v>26</v>
      </c>
      <c r="G53" s="10">
        <v>1</v>
      </c>
      <c r="H53" s="23" t="s">
        <v>307</v>
      </c>
      <c r="I53" s="10">
        <v>1</v>
      </c>
      <c r="J53" s="23" t="s">
        <v>314</v>
      </c>
      <c r="K53" s="10">
        <v>2</v>
      </c>
      <c r="L53" s="23" t="s">
        <v>308</v>
      </c>
      <c r="M53" s="10">
        <v>2</v>
      </c>
      <c r="N53" s="23" t="s">
        <v>315</v>
      </c>
      <c r="O53" s="10">
        <f t="shared" si="6"/>
        <v>6</v>
      </c>
    </row>
    <row r="54" spans="1:15" ht="12.75">
      <c r="A54" s="10">
        <v>198</v>
      </c>
      <c r="B54" t="s">
        <v>251</v>
      </c>
      <c r="C54" t="s">
        <v>252</v>
      </c>
      <c r="D54" t="s">
        <v>31</v>
      </c>
      <c r="E54" s="10" t="s">
        <v>21</v>
      </c>
      <c r="F54" s="10" t="s">
        <v>26</v>
      </c>
      <c r="G54" s="10">
        <v>1</v>
      </c>
      <c r="H54" s="23" t="s">
        <v>321</v>
      </c>
      <c r="I54" s="28">
        <v>2</v>
      </c>
      <c r="J54" s="23" t="s">
        <v>307</v>
      </c>
      <c r="K54" s="10">
        <v>2</v>
      </c>
      <c r="L54" s="23" t="s">
        <v>309</v>
      </c>
      <c r="M54" s="10">
        <v>3</v>
      </c>
      <c r="N54" s="23" t="s">
        <v>308</v>
      </c>
      <c r="O54" s="10">
        <f t="shared" si="6"/>
        <v>5</v>
      </c>
    </row>
    <row r="55" spans="1:15" ht="12.75">
      <c r="A55" s="10">
        <v>203</v>
      </c>
      <c r="B55" t="s">
        <v>20</v>
      </c>
      <c r="C55" t="s">
        <v>270</v>
      </c>
      <c r="D55" t="s">
        <v>31</v>
      </c>
      <c r="E55" s="10" t="s">
        <v>21</v>
      </c>
      <c r="F55" s="10" t="s">
        <v>26</v>
      </c>
      <c r="G55" s="10">
        <v>1</v>
      </c>
      <c r="H55" s="23" t="s">
        <v>323</v>
      </c>
      <c r="I55" s="10">
        <v>2</v>
      </c>
      <c r="J55" s="23" t="s">
        <v>310</v>
      </c>
      <c r="N55" s="23"/>
      <c r="O55" s="10">
        <f>IF(G55&gt;0,IF(4-G55&lt;0,0,4-G55),0)+IF(I55&gt;0,IF(4-I55&lt;0,0,4-I55),0)</f>
        <v>5</v>
      </c>
    </row>
    <row r="56" spans="1:15" ht="12.75">
      <c r="A56" s="10">
        <v>104</v>
      </c>
      <c r="B56" t="s">
        <v>175</v>
      </c>
      <c r="C56" t="s">
        <v>98</v>
      </c>
      <c r="D56" t="s">
        <v>31</v>
      </c>
      <c r="E56" s="10" t="s">
        <v>21</v>
      </c>
      <c r="F56" s="10" t="s">
        <v>22</v>
      </c>
      <c r="G56" s="10">
        <v>1</v>
      </c>
      <c r="H56" s="23" t="s">
        <v>307</v>
      </c>
      <c r="I56" s="10">
        <v>3</v>
      </c>
      <c r="J56" s="23" t="s">
        <v>309</v>
      </c>
      <c r="O56" s="10">
        <f t="shared" si="6"/>
        <v>4</v>
      </c>
    </row>
    <row r="57" spans="1:15" ht="12.75">
      <c r="A57" s="10">
        <v>105</v>
      </c>
      <c r="B57" t="s">
        <v>207</v>
      </c>
      <c r="C57" t="s">
        <v>208</v>
      </c>
      <c r="D57" t="s">
        <v>31</v>
      </c>
      <c r="E57" s="10" t="s">
        <v>21</v>
      </c>
      <c r="F57" s="10" t="s">
        <v>32</v>
      </c>
      <c r="G57" s="10">
        <v>4</v>
      </c>
      <c r="H57" s="23" t="s">
        <v>308</v>
      </c>
      <c r="I57" s="10">
        <v>6</v>
      </c>
      <c r="J57" s="23" t="s">
        <v>307</v>
      </c>
      <c r="N57" s="23"/>
      <c r="O57" s="10">
        <f t="shared" si="6"/>
        <v>0</v>
      </c>
    </row>
    <row r="60" spans="1:15" ht="12.75">
      <c r="A60" s="10">
        <v>167</v>
      </c>
      <c r="B60" t="s">
        <v>194</v>
      </c>
      <c r="C60" t="s">
        <v>195</v>
      </c>
      <c r="D60" t="s">
        <v>31</v>
      </c>
      <c r="E60" s="10" t="s">
        <v>38</v>
      </c>
      <c r="F60" s="10" t="s">
        <v>32</v>
      </c>
      <c r="G60" s="10">
        <v>2</v>
      </c>
      <c r="H60" s="23" t="s">
        <v>308</v>
      </c>
      <c r="I60" s="10">
        <v>9</v>
      </c>
      <c r="J60" s="23" t="s">
        <v>307</v>
      </c>
      <c r="O60" s="10">
        <f aca="true" t="shared" si="7" ref="O60:O65">IF(G60&gt;0,IF(4-G60&lt;0,0,4-G60),0)+IF(I60&gt;0,IF(4-I60&lt;0,0,4-I60),0)</f>
        <v>2</v>
      </c>
    </row>
    <row r="61" spans="1:15" ht="12.75">
      <c r="A61" s="10">
        <v>185</v>
      </c>
      <c r="B61" t="s">
        <v>233</v>
      </c>
      <c r="C61" t="s">
        <v>234</v>
      </c>
      <c r="D61" t="s">
        <v>31</v>
      </c>
      <c r="E61" s="10" t="s">
        <v>38</v>
      </c>
      <c r="F61" s="10" t="s">
        <v>32</v>
      </c>
      <c r="G61" s="10">
        <v>2</v>
      </c>
      <c r="H61" s="23" t="s">
        <v>322</v>
      </c>
      <c r="O61" s="10">
        <f t="shared" si="7"/>
        <v>2</v>
      </c>
    </row>
    <row r="62" spans="1:15" ht="12.75">
      <c r="A62" s="10">
        <v>116</v>
      </c>
      <c r="B62" t="s">
        <v>54</v>
      </c>
      <c r="C62" t="s">
        <v>185</v>
      </c>
      <c r="D62" t="s">
        <v>31</v>
      </c>
      <c r="E62" s="10" t="s">
        <v>38</v>
      </c>
      <c r="F62" s="10" t="s">
        <v>22</v>
      </c>
      <c r="G62" s="10">
        <v>3</v>
      </c>
      <c r="H62" s="23" t="s">
        <v>307</v>
      </c>
      <c r="O62" s="10">
        <f t="shared" si="7"/>
        <v>1</v>
      </c>
    </row>
    <row r="63" spans="1:15" ht="12.75">
      <c r="A63" s="10">
        <v>151</v>
      </c>
      <c r="B63" t="s">
        <v>163</v>
      </c>
      <c r="C63" t="s">
        <v>164</v>
      </c>
      <c r="D63" t="s">
        <v>31</v>
      </c>
      <c r="E63" s="10" t="s">
        <v>38</v>
      </c>
      <c r="F63" s="10" t="s">
        <v>32</v>
      </c>
      <c r="G63" s="10">
        <v>4</v>
      </c>
      <c r="H63" s="23" t="s">
        <v>307</v>
      </c>
      <c r="O63" s="10">
        <f t="shared" si="7"/>
        <v>0</v>
      </c>
    </row>
    <row r="64" spans="1:15" ht="12.75">
      <c r="A64" s="10">
        <v>132</v>
      </c>
      <c r="B64" t="s">
        <v>108</v>
      </c>
      <c r="C64" t="s">
        <v>171</v>
      </c>
      <c r="D64" t="s">
        <v>31</v>
      </c>
      <c r="E64" s="10" t="s">
        <v>38</v>
      </c>
      <c r="F64" s="10" t="s">
        <v>22</v>
      </c>
      <c r="G64" s="10">
        <v>4</v>
      </c>
      <c r="H64" s="23" t="s">
        <v>307</v>
      </c>
      <c r="O64" s="10">
        <f t="shared" si="7"/>
        <v>0</v>
      </c>
    </row>
    <row r="65" spans="1:15" ht="12.75">
      <c r="A65" s="10">
        <v>210</v>
      </c>
      <c r="B65" t="s">
        <v>52</v>
      </c>
      <c r="C65" t="s">
        <v>84</v>
      </c>
      <c r="D65" t="s">
        <v>31</v>
      </c>
      <c r="E65" s="10" t="s">
        <v>38</v>
      </c>
      <c r="F65" s="10" t="s">
        <v>32</v>
      </c>
      <c r="G65" s="10">
        <v>5</v>
      </c>
      <c r="H65" s="23" t="s">
        <v>308</v>
      </c>
      <c r="I65" s="10">
        <v>10</v>
      </c>
      <c r="J65" s="23" t="s">
        <v>307</v>
      </c>
      <c r="O65" s="10">
        <f t="shared" si="7"/>
        <v>0</v>
      </c>
    </row>
    <row r="68" spans="1:15" ht="12.75">
      <c r="A68" s="10">
        <v>166</v>
      </c>
      <c r="B68" t="s">
        <v>75</v>
      </c>
      <c r="C68" t="s">
        <v>265</v>
      </c>
      <c r="D68" t="s">
        <v>83</v>
      </c>
      <c r="E68" s="10" t="s">
        <v>21</v>
      </c>
      <c r="F68" s="10" t="s">
        <v>26</v>
      </c>
      <c r="G68" s="10">
        <v>1</v>
      </c>
      <c r="H68" s="23" t="s">
        <v>308</v>
      </c>
      <c r="I68" s="10">
        <v>1</v>
      </c>
      <c r="J68" s="23" t="s">
        <v>321</v>
      </c>
      <c r="K68" s="10">
        <v>3</v>
      </c>
      <c r="L68" s="23" t="s">
        <v>307</v>
      </c>
      <c r="O68" s="10">
        <f aca="true" t="shared" si="8" ref="O68:O73">IF(G68&gt;0,IF(4-G68&lt;0,0,4-G68),0)+IF(I68&gt;0,IF(4-I68&lt;0,0,4-I68),0)</f>
        <v>6</v>
      </c>
    </row>
    <row r="69" spans="1:15" ht="12.75">
      <c r="A69" s="10">
        <v>103</v>
      </c>
      <c r="B69" t="s">
        <v>59</v>
      </c>
      <c r="C69" t="s">
        <v>92</v>
      </c>
      <c r="D69" t="s">
        <v>83</v>
      </c>
      <c r="E69" s="10" t="s">
        <v>21</v>
      </c>
      <c r="F69" s="10" t="s">
        <v>22</v>
      </c>
      <c r="G69" s="10">
        <v>1</v>
      </c>
      <c r="H69" s="23" t="s">
        <v>307</v>
      </c>
      <c r="I69" s="10">
        <v>1</v>
      </c>
      <c r="J69" s="23" t="s">
        <v>316</v>
      </c>
      <c r="O69" s="10">
        <f t="shared" si="8"/>
        <v>6</v>
      </c>
    </row>
    <row r="70" spans="1:15" ht="12.75">
      <c r="A70" s="10">
        <v>145</v>
      </c>
      <c r="B70" t="s">
        <v>119</v>
      </c>
      <c r="C70" t="s">
        <v>46</v>
      </c>
      <c r="D70" t="s">
        <v>83</v>
      </c>
      <c r="E70" s="10" t="s">
        <v>21</v>
      </c>
      <c r="F70" s="10" t="s">
        <v>26</v>
      </c>
      <c r="G70" s="10">
        <v>2</v>
      </c>
      <c r="H70" s="23" t="s">
        <v>309</v>
      </c>
      <c r="I70" s="10">
        <v>2</v>
      </c>
      <c r="J70" s="23" t="s">
        <v>314</v>
      </c>
      <c r="K70" s="10">
        <v>4</v>
      </c>
      <c r="L70" t="s">
        <v>316</v>
      </c>
      <c r="M70" s="10">
        <v>6</v>
      </c>
      <c r="N70" t="s">
        <v>307</v>
      </c>
      <c r="O70" s="10">
        <f t="shared" si="8"/>
        <v>4</v>
      </c>
    </row>
    <row r="71" spans="1:15" ht="12.75">
      <c r="A71" s="10">
        <v>115</v>
      </c>
      <c r="B71" t="s">
        <v>253</v>
      </c>
      <c r="C71" t="s">
        <v>78</v>
      </c>
      <c r="D71" t="s">
        <v>83</v>
      </c>
      <c r="E71" s="10" t="s">
        <v>21</v>
      </c>
      <c r="F71" s="10" t="s">
        <v>26</v>
      </c>
      <c r="G71" s="10">
        <v>1</v>
      </c>
      <c r="H71" s="23" t="s">
        <v>309</v>
      </c>
      <c r="I71" s="10">
        <v>5</v>
      </c>
      <c r="J71" s="23" t="s">
        <v>307</v>
      </c>
      <c r="O71" s="10">
        <f t="shared" si="8"/>
        <v>3</v>
      </c>
    </row>
    <row r="72" spans="1:15" ht="12.75">
      <c r="A72" s="10">
        <v>147</v>
      </c>
      <c r="B72" t="s">
        <v>60</v>
      </c>
      <c r="C72" t="s">
        <v>259</v>
      </c>
      <c r="D72" t="s">
        <v>83</v>
      </c>
      <c r="E72" s="10" t="s">
        <v>21</v>
      </c>
      <c r="F72" s="10" t="s">
        <v>26</v>
      </c>
      <c r="G72" s="10">
        <v>3</v>
      </c>
      <c r="H72" s="23" t="s">
        <v>308</v>
      </c>
      <c r="I72" s="10">
        <v>7</v>
      </c>
      <c r="J72" s="23" t="s">
        <v>307</v>
      </c>
      <c r="O72" s="10">
        <f t="shared" si="8"/>
        <v>1</v>
      </c>
    </row>
    <row r="73" spans="1:15" ht="12.75">
      <c r="A73" s="10">
        <v>181</v>
      </c>
      <c r="B73" t="s">
        <v>81</v>
      </c>
      <c r="C73" t="s">
        <v>234</v>
      </c>
      <c r="D73" t="s">
        <v>83</v>
      </c>
      <c r="E73" s="10" t="s">
        <v>21</v>
      </c>
      <c r="F73" s="10" t="s">
        <v>26</v>
      </c>
      <c r="G73" s="10">
        <v>4</v>
      </c>
      <c r="H73" s="23" t="s">
        <v>308</v>
      </c>
      <c r="I73" s="10">
        <v>10</v>
      </c>
      <c r="J73" s="23" t="s">
        <v>307</v>
      </c>
      <c r="O73" s="10">
        <f t="shared" si="8"/>
        <v>0</v>
      </c>
    </row>
  </sheetData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L14" sqref="L14"/>
    </sheetView>
  </sheetViews>
  <sheetFormatPr defaultColWidth="9.140625" defaultRowHeight="12.75"/>
  <cols>
    <col min="4" max="4" width="11.8515625" style="10" bestFit="1" customWidth="1"/>
    <col min="5" max="10" width="9.140625" style="10" customWidth="1"/>
    <col min="11" max="11" width="12.00390625" style="10" bestFit="1" customWidth="1"/>
  </cols>
  <sheetData>
    <row r="1" spans="1:12" ht="27.75" thickBot="1">
      <c r="A1" s="33" t="s">
        <v>333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2.75">
      <c r="A2" s="27" t="s">
        <v>2</v>
      </c>
      <c r="B2" s="27" t="s">
        <v>8</v>
      </c>
      <c r="C2" s="27" t="s">
        <v>2</v>
      </c>
      <c r="D2" s="27" t="s">
        <v>301</v>
      </c>
      <c r="E2" s="27" t="s">
        <v>334</v>
      </c>
      <c r="F2" s="27" t="s">
        <v>335</v>
      </c>
      <c r="G2" s="27" t="s">
        <v>336</v>
      </c>
      <c r="H2" s="27" t="s">
        <v>337</v>
      </c>
      <c r="I2" s="27" t="s">
        <v>338</v>
      </c>
      <c r="J2" s="27" t="s">
        <v>339</v>
      </c>
      <c r="K2" s="27" t="s">
        <v>301</v>
      </c>
      <c r="L2" s="27" t="s">
        <v>19</v>
      </c>
    </row>
    <row r="3" spans="1:12" ht="12.75">
      <c r="A3" s="10">
        <v>1</v>
      </c>
      <c r="B3" t="s">
        <v>31</v>
      </c>
      <c r="C3" s="10" t="s">
        <v>21</v>
      </c>
      <c r="D3" s="10">
        <v>4</v>
      </c>
      <c r="E3" s="10">
        <v>6</v>
      </c>
      <c r="F3" s="10">
        <v>6</v>
      </c>
      <c r="G3" s="10">
        <v>5</v>
      </c>
      <c r="H3" s="10">
        <v>5</v>
      </c>
      <c r="I3" s="10">
        <v>4</v>
      </c>
      <c r="J3" s="10">
        <v>0</v>
      </c>
      <c r="K3" s="28">
        <f aca="true" t="shared" si="0" ref="K3:K10">SUM(D3:J3)</f>
        <v>30</v>
      </c>
      <c r="L3" s="28">
        <v>7</v>
      </c>
    </row>
    <row r="4" spans="1:12" ht="12.75">
      <c r="A4" s="10">
        <v>2</v>
      </c>
      <c r="B4" t="s">
        <v>28</v>
      </c>
      <c r="C4" s="10" t="s">
        <v>38</v>
      </c>
      <c r="D4" s="10">
        <v>2</v>
      </c>
      <c r="E4" s="28">
        <v>6</v>
      </c>
      <c r="F4" s="28">
        <v>6</v>
      </c>
      <c r="G4" s="28">
        <v>5</v>
      </c>
      <c r="H4" s="28">
        <v>5</v>
      </c>
      <c r="I4" s="10">
        <v>4</v>
      </c>
      <c r="J4" s="10">
        <v>2</v>
      </c>
      <c r="K4" s="28">
        <f t="shared" si="0"/>
        <v>30</v>
      </c>
      <c r="L4" s="28">
        <v>6</v>
      </c>
    </row>
    <row r="5" spans="1:12" ht="12.75">
      <c r="A5" s="10">
        <v>3</v>
      </c>
      <c r="B5" t="s">
        <v>49</v>
      </c>
      <c r="C5" s="10" t="s">
        <v>38</v>
      </c>
      <c r="D5" s="10">
        <v>1</v>
      </c>
      <c r="E5" s="10">
        <v>6</v>
      </c>
      <c r="F5" s="10">
        <v>6</v>
      </c>
      <c r="G5" s="10">
        <v>6</v>
      </c>
      <c r="H5" s="10">
        <v>5</v>
      </c>
      <c r="I5" s="10">
        <v>4</v>
      </c>
      <c r="J5" s="10">
        <v>1</v>
      </c>
      <c r="K5" s="28">
        <f t="shared" si="0"/>
        <v>29</v>
      </c>
      <c r="L5" s="28">
        <v>8</v>
      </c>
    </row>
    <row r="6" spans="1:12" ht="12.75">
      <c r="A6" s="10">
        <v>4</v>
      </c>
      <c r="B6" t="s">
        <v>28</v>
      </c>
      <c r="C6" s="10" t="s">
        <v>56</v>
      </c>
      <c r="D6" s="10">
        <v>1</v>
      </c>
      <c r="E6" s="10">
        <v>6</v>
      </c>
      <c r="F6" s="10">
        <v>6</v>
      </c>
      <c r="G6" s="10">
        <v>6</v>
      </c>
      <c r="H6" s="10">
        <v>4</v>
      </c>
      <c r="I6" s="10">
        <v>2</v>
      </c>
      <c r="J6" s="10">
        <v>1</v>
      </c>
      <c r="K6" s="28">
        <f t="shared" si="0"/>
        <v>26</v>
      </c>
      <c r="L6" s="28">
        <v>9</v>
      </c>
    </row>
    <row r="7" spans="1:12" ht="12.75">
      <c r="A7" s="10">
        <v>5</v>
      </c>
      <c r="B7" t="s">
        <v>83</v>
      </c>
      <c r="C7" s="10" t="s">
        <v>21</v>
      </c>
      <c r="D7" s="10">
        <v>6</v>
      </c>
      <c r="E7" s="10">
        <v>6</v>
      </c>
      <c r="F7" s="10">
        <v>6</v>
      </c>
      <c r="G7" s="10">
        <v>4</v>
      </c>
      <c r="H7" s="10">
        <v>3</v>
      </c>
      <c r="I7" s="10">
        <v>1</v>
      </c>
      <c r="J7" s="10">
        <v>0</v>
      </c>
      <c r="K7" s="28">
        <f t="shared" si="0"/>
        <v>26</v>
      </c>
      <c r="L7" s="28">
        <v>5</v>
      </c>
    </row>
    <row r="8" spans="1:12" ht="12.75">
      <c r="A8" s="28">
        <v>6</v>
      </c>
      <c r="B8" s="29" t="s">
        <v>28</v>
      </c>
      <c r="C8" s="28" t="s">
        <v>21</v>
      </c>
      <c r="D8" s="28">
        <v>1</v>
      </c>
      <c r="E8" s="28">
        <v>6</v>
      </c>
      <c r="F8" s="28">
        <v>5</v>
      </c>
      <c r="G8" s="28">
        <v>4</v>
      </c>
      <c r="H8" s="28">
        <v>4</v>
      </c>
      <c r="I8" s="28">
        <v>4</v>
      </c>
      <c r="J8" s="28">
        <v>0</v>
      </c>
      <c r="K8" s="28">
        <f t="shared" si="0"/>
        <v>24</v>
      </c>
      <c r="L8" s="28">
        <v>5</v>
      </c>
    </row>
    <row r="9" spans="1:12" ht="12.75">
      <c r="A9" s="28">
        <v>7</v>
      </c>
      <c r="B9" s="29" t="s">
        <v>44</v>
      </c>
      <c r="C9" s="28" t="s">
        <v>21</v>
      </c>
      <c r="D9" s="28">
        <v>1</v>
      </c>
      <c r="E9" s="28">
        <v>6</v>
      </c>
      <c r="F9" s="28">
        <v>1</v>
      </c>
      <c r="G9" s="28">
        <v>0</v>
      </c>
      <c r="H9" s="28">
        <v>0</v>
      </c>
      <c r="I9" s="28">
        <v>0</v>
      </c>
      <c r="J9" s="28">
        <v>0</v>
      </c>
      <c r="K9" s="28">
        <f t="shared" si="0"/>
        <v>8</v>
      </c>
      <c r="L9" s="28">
        <v>2</v>
      </c>
    </row>
    <row r="10" spans="1:12" ht="12.75">
      <c r="A10" s="10">
        <v>8</v>
      </c>
      <c r="B10" t="s">
        <v>31</v>
      </c>
      <c r="C10" s="10" t="s">
        <v>38</v>
      </c>
      <c r="D10" s="10">
        <v>1</v>
      </c>
      <c r="E10" s="10">
        <v>2</v>
      </c>
      <c r="F10" s="10">
        <v>2</v>
      </c>
      <c r="G10" s="10">
        <v>1</v>
      </c>
      <c r="H10" s="10">
        <v>0</v>
      </c>
      <c r="I10" s="10">
        <v>0</v>
      </c>
      <c r="J10" s="10">
        <v>0</v>
      </c>
      <c r="K10" s="28">
        <f t="shared" si="0"/>
        <v>6</v>
      </c>
      <c r="L10" s="28">
        <v>0</v>
      </c>
    </row>
    <row r="11" spans="1:12" ht="12.75">
      <c r="A11" s="10">
        <v>9</v>
      </c>
      <c r="B11" t="s">
        <v>49</v>
      </c>
      <c r="C11" s="10" t="s">
        <v>21</v>
      </c>
      <c r="D11" s="10" t="s">
        <v>340</v>
      </c>
      <c r="E11" s="10">
        <v>3</v>
      </c>
      <c r="F11" s="10">
        <v>2</v>
      </c>
      <c r="G11" s="10">
        <v>2</v>
      </c>
      <c r="H11" s="10">
        <v>2</v>
      </c>
      <c r="I11" s="10">
        <v>2</v>
      </c>
      <c r="J11" s="10">
        <v>2</v>
      </c>
      <c r="K11" s="28" t="s">
        <v>340</v>
      </c>
      <c r="L11" s="28" t="s">
        <v>340</v>
      </c>
    </row>
    <row r="12" spans="2:5" ht="12.75">
      <c r="B12" s="6"/>
      <c r="C12" s="6"/>
      <c r="D12" s="6"/>
      <c r="E12" s="6"/>
    </row>
    <row r="13" spans="2:5" ht="12.75">
      <c r="B13" s="6"/>
      <c r="C13" s="6"/>
      <c r="D13" s="6"/>
      <c r="E13" s="6"/>
    </row>
    <row r="14" spans="2:5" ht="12.75">
      <c r="B14" s="6"/>
      <c r="C14" s="6"/>
      <c r="D14" s="6"/>
      <c r="E14" s="6"/>
    </row>
    <row r="15" spans="2:5" ht="12.75">
      <c r="B15" s="6"/>
      <c r="C15" s="6"/>
      <c r="D15" s="6"/>
      <c r="E15" s="6"/>
    </row>
    <row r="16" spans="2:5" ht="12.75">
      <c r="B16" s="6"/>
      <c r="C16" s="6"/>
      <c r="D16" s="6"/>
      <c r="E16" s="6"/>
    </row>
  </sheetData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NVIDIA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nvidia</dc:creator>
  <cp:keywords/>
  <dc:description/>
  <cp:lastModifiedBy>Roger Liao</cp:lastModifiedBy>
  <dcterms:created xsi:type="dcterms:W3CDTF">2008-03-03T01:34:17Z</dcterms:created>
  <dcterms:modified xsi:type="dcterms:W3CDTF">2008-03-08T08:54:37Z</dcterms:modified>
  <cp:category/>
  <cp:version/>
  <cp:contentType/>
  <cp:contentStatus/>
</cp:coreProperties>
</file>